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40" windowHeight="130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<sst xmlns="http://schemas.openxmlformats.org/spreadsheetml/2006/main" count="85">
  <si>
    <t>梁子湖区2019年度资金项目 计划完成情况表</t>
  </si>
  <si>
    <t>填报时间：2019年12月26日                                                                                             单位：万元</t>
  </si>
  <si>
    <t>项目执行单位</t>
  </si>
  <si>
    <t>序号</t>
  </si>
  <si>
    <t>项目名称</t>
  </si>
  <si>
    <t>整合资金安排</t>
  </si>
  <si>
    <t>拨付数</t>
  </si>
  <si>
    <t>结余</t>
  </si>
  <si>
    <t>拨付进度</t>
  </si>
  <si>
    <t>项目说明</t>
  </si>
  <si>
    <t>合计</t>
  </si>
  <si>
    <t>执行部门专项资金</t>
  </si>
  <si>
    <t>其他整合资金</t>
  </si>
  <si>
    <t>区人社局</t>
  </si>
  <si>
    <t>村湾生态文明公益岗补助</t>
  </si>
  <si>
    <t>生态文明公益岗补助第一批225人，第二批85人，准备开发第三批100人（共计410人），按照每人每月828元标准，一年合计约410万元。</t>
  </si>
  <si>
    <t>精准扶贫技能培训</t>
  </si>
  <si>
    <t>精准扶贫技能培训培训补贴、精准扶贫技能培训生活和交通补贴、精准扶贫创业培训培训补贴、精准扶贫创业培训生活和交通补贴。</t>
  </si>
  <si>
    <t>城乡居民养老保险补助</t>
  </si>
  <si>
    <t>我区建档立卡贫困户共有25523名，去掉其中不符合参保条件的：16周岁及以下人员约4200人、60周岁及以上人员约6100人，符合条件的约有13823人，按照人均100元的标准补助缴费，约需140万元。</t>
  </si>
  <si>
    <t>区医保局</t>
  </si>
  <si>
    <t>城乡居民基本医疗保险补助</t>
  </si>
  <si>
    <t>为我区贫困人口购买城乡居民基本医疗保险补助</t>
  </si>
  <si>
    <t>城乡居民补充医疗保险补助</t>
  </si>
  <si>
    <t>为我区贫困人口购买城乡居民补充医疗保险补助</t>
  </si>
  <si>
    <t>区金融办、区农商行</t>
  </si>
  <si>
    <t>金融扶贫奖励资金</t>
  </si>
  <si>
    <t>落实贴息奖补</t>
  </si>
  <si>
    <t>专项费用补贴</t>
  </si>
  <si>
    <t>按照发放小额扶贫信贷的笔数对信贷员进行奖励</t>
  </si>
  <si>
    <t>扶贫小额信贷贴息</t>
  </si>
  <si>
    <t>截至2019年12月31日，扶贫小额信贷到期本金2228万元，贫困户贷款户数492户，贷款利息合计102.4276万元</t>
  </si>
  <si>
    <t>区卫健局</t>
  </si>
  <si>
    <t>村卫生室建设</t>
  </si>
  <si>
    <t>太和镇农科村</t>
  </si>
  <si>
    <t>村医培养</t>
  </si>
  <si>
    <t>50名</t>
  </si>
  <si>
    <t>健康服务（健康扶贫工程）</t>
  </si>
  <si>
    <t>全区建档立卡贫困人口25523人，完成70％的人口，每人90元，合计160.7949万元</t>
  </si>
  <si>
    <t>区教育局</t>
  </si>
  <si>
    <t>高中助学金</t>
  </si>
  <si>
    <t>梁子湖高中家庭贫困学生</t>
  </si>
  <si>
    <t>高中免学费</t>
  </si>
  <si>
    <t>梁子湖高中建档立卡等贫困家庭学生</t>
  </si>
  <si>
    <t>义务教育“一补”资金</t>
  </si>
  <si>
    <t>户籍在本区的义务教育小学初中生</t>
  </si>
  <si>
    <t>学前教育资助资金</t>
  </si>
  <si>
    <t>在我区就读的学前教育学生</t>
  </si>
  <si>
    <t>校车补助资金</t>
  </si>
  <si>
    <t>梁子湖区建档立卡等乘坐专营校车的贫困家庭学生</t>
  </si>
  <si>
    <t>区农业农村局</t>
  </si>
  <si>
    <t>贫困户通自来水</t>
  </si>
  <si>
    <t>计划实施贫困户通自来水3106户，每户一次性补助600元</t>
  </si>
  <si>
    <t>新型农业经营主体</t>
  </si>
  <si>
    <t>梁子湖区2019新型农业经营主体69家，共带动贫困户务工634名，预计申报奖补金额162.79万元</t>
  </si>
  <si>
    <t>农林产业到户到人</t>
  </si>
  <si>
    <t>梁子湖区2019年产业扶贫预计申报577户，农业产业奖补金额439.9030万元</t>
  </si>
  <si>
    <t>农林产业扶贫补助到指导员</t>
  </si>
  <si>
    <t>梁子湖区2019年农业产业扶贫指导员预计奖补资金10万元</t>
  </si>
  <si>
    <t>区民政局</t>
  </si>
  <si>
    <t>社会救助、城乡低保、五保</t>
  </si>
  <si>
    <t>保障全区困难对象</t>
  </si>
  <si>
    <t>区住建局</t>
  </si>
  <si>
    <t>农村危房改造</t>
  </si>
  <si>
    <t>2019年危房改造总共208户，其中建档立卡户205户，c级改造户55户，d级改造户150户，三类人群3户。涂家垴镇：96户、太和镇：62户、沼山镇：38户、梁子镇：5户、东沟镇：7户。根据区级补助资金标准，建档立卡户c级每户0.2万元、d级每户0.5万元，全区55户c级合计11万元，d级150户合计75万元，共合计86万元</t>
  </si>
  <si>
    <t>区金融办、区人寿公司</t>
  </si>
  <si>
    <t>小额人身保险</t>
  </si>
  <si>
    <t>享受政策贫困人口25138人，每人30元</t>
  </si>
  <si>
    <t>区扶贫办</t>
  </si>
  <si>
    <t>雨露计划</t>
  </si>
  <si>
    <t>5000元/人/年</t>
  </si>
  <si>
    <t>光伏扶贫信息采集监测设备</t>
  </si>
  <si>
    <t>区妇联、团区委及区民政局</t>
  </si>
  <si>
    <t>“三留守”人员</t>
  </si>
  <si>
    <t>区残联</t>
  </si>
  <si>
    <t>残疾人电商</t>
  </si>
  <si>
    <t>涂家垴镇</t>
  </si>
  <si>
    <t>深度贫困村</t>
  </si>
  <si>
    <t>官田村</t>
  </si>
  <si>
    <t>各镇（新区）、区发改经信局</t>
  </si>
  <si>
    <t>重点村提升工程（光伏扶贫）</t>
  </si>
  <si>
    <t>市级第三批扶贫资金</t>
  </si>
  <si>
    <t>省驻村资金</t>
  </si>
  <si>
    <t>市级扶贫资金（慰问贫困户）</t>
  </si>
  <si>
    <t xml:space="preserve">                       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</si>
</sst>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indexed="8"/>
      <name val="宋体"/>
      <charset val="134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9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b/>
      <sz val="11"/>
      <color indexed="8"/>
      <name val="宋体"/>
      <charset val="0"/>
    </font>
    <font>
      <sz val="11"/>
      <color indexed="10"/>
      <name val="宋体"/>
      <charset val="0"/>
    </font>
    <font>
      <sz val="11"/>
      <color indexed="52"/>
      <name val="宋体"/>
      <charset val="0"/>
    </font>
    <font>
      <b/>
      <sz val="11"/>
      <color indexed="63"/>
      <name val="宋体"/>
      <charset val="0"/>
    </font>
    <font>
      <sz val="11"/>
      <color indexed="17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24"/>
      <color indexed="8"/>
      <name val="方正粗黑宋简体"/>
      <charset val="134"/>
    </font>
    <font>
      <sz val="10"/>
      <color indexed="8"/>
      <name val="宋体"/>
      <charset val="134"/>
    </font>
    <font>
      <sz val="11"/>
      <color indexed="8"/>
      <name val="华文仿宋"/>
      <charset val="134"/>
    </font>
    <font>
      <sz val="11"/>
      <name val="Courier New"/>
      <charset val="0"/>
    </font>
    <font>
      <sz val="11"/>
      <name val="华文仿宋"/>
      <charset val="134"/>
    </font>
    <font>
      <sz val="11"/>
      <name val="仿宋"/>
      <charset val="134"/>
    </font>
    <font>
      <sz val="12"/>
      <color indexed="8"/>
      <name val="宋体"/>
      <charset val="134"/>
    </font>
    <font>
      <sz val="10"/>
      <name val="仿宋"/>
      <charset val="134"/>
    </font>
    <font>
      <sz val="9"/>
      <color indexed="8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" fillId="5" borderId="12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1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5" fillId="2" borderId="19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2" borderId="12" applyNumberFormat="0" applyAlignment="0" applyProtection="0">
      <alignment vertical="center"/>
    </xf>
    <xf numFmtId="0" fontId="9" fillId="9" borderId="14" applyNumberFormat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7" xfId="0" applyBorder="1" applyAlignment="1">
      <alignment horizontal="center" vertical="center" wrapText="1"/>
    </xf>
    <xf numFmtId="0" fontId="25" fillId="0" borderId="7" xfId="49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5" fillId="0" borderId="1" xfId="49" applyFont="1" applyBorder="1" applyAlignment="1">
      <alignment horizontal="center" vertical="center" wrapText="1"/>
    </xf>
    <xf numFmtId="0" fontId="25" fillId="0" borderId="5" xfId="49" applyFont="1" applyBorder="1" applyAlignment="1">
      <alignment horizontal="center" vertical="center" wrapText="1"/>
    </xf>
    <xf numFmtId="0" fontId="25" fillId="0" borderId="6" xfId="49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6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10" fontId="22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 2" xfId="49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44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H7" sqref="H7"/>
    </sheetView>
  </sheetViews>
  <sheetFormatPr defaultColWidth="9" defaultRowHeight="13.5"/>
  <cols>
    <col min="1" max="1" width="19.3833333333333" style="1" customWidth="1"/>
    <col min="4" max="4" width="28.6333333333333" style="2" customWidth="1"/>
    <col min="5" max="5" width="10.3833333333333"/>
    <col min="6" max="6" width="14.5" customWidth="1"/>
    <col min="7" max="10" width="10.8833333333333" customWidth="1"/>
    <col min="11" max="11" width="39.5" customWidth="1"/>
  </cols>
  <sheetData>
    <row r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51" customHeight="1" spans="1:11">
      <c r="A2" s="3"/>
      <c r="B2" s="4"/>
      <c r="C2" s="4"/>
      <c r="D2" s="4"/>
      <c r="E2" s="4"/>
      <c r="F2" s="4"/>
      <c r="G2" s="4"/>
      <c r="H2" s="4"/>
      <c r="I2" s="4"/>
      <c r="J2" s="4"/>
      <c r="K2" s="4"/>
    </row>
    <row r="3" ht="34" customHeight="1" spans="1:11">
      <c r="A3" s="5" t="s">
        <v>1</v>
      </c>
      <c r="B3" s="2"/>
      <c r="C3" s="2"/>
      <c r="E3" s="2"/>
      <c r="F3" s="2"/>
      <c r="G3" s="2"/>
      <c r="H3" s="2"/>
      <c r="I3" s="2"/>
      <c r="J3" s="2"/>
      <c r="K3" s="2"/>
    </row>
    <row r="4" ht="34" customHeight="1" spans="1:11">
      <c r="A4" s="6" t="s">
        <v>2</v>
      </c>
      <c r="B4" s="7" t="s">
        <v>3</v>
      </c>
      <c r="C4" s="8" t="s">
        <v>4</v>
      </c>
      <c r="D4" s="9"/>
      <c r="E4" s="7" t="s">
        <v>5</v>
      </c>
      <c r="F4" s="7"/>
      <c r="G4" s="7"/>
      <c r="H4" s="10" t="s">
        <v>6</v>
      </c>
      <c r="I4" s="10" t="s">
        <v>7</v>
      </c>
      <c r="J4" s="10" t="s">
        <v>8</v>
      </c>
      <c r="K4" s="7" t="s">
        <v>9</v>
      </c>
    </row>
    <row r="5" ht="33" customHeight="1" spans="1:11">
      <c r="A5" s="6"/>
      <c r="B5" s="7"/>
      <c r="C5" s="11"/>
      <c r="D5" s="12"/>
      <c r="E5" s="7" t="s">
        <v>10</v>
      </c>
      <c r="F5" s="13" t="s">
        <v>11</v>
      </c>
      <c r="G5" s="13" t="s">
        <v>12</v>
      </c>
      <c r="H5" s="14"/>
      <c r="I5" s="27"/>
      <c r="J5" s="27"/>
      <c r="K5" s="7"/>
    </row>
    <row r="6" ht="58" customHeight="1" spans="1:11">
      <c r="A6" s="15" t="s">
        <v>13</v>
      </c>
      <c r="B6" s="7">
        <v>1</v>
      </c>
      <c r="C6" s="16" t="s">
        <v>14</v>
      </c>
      <c r="D6" s="17"/>
      <c r="E6" s="18">
        <v>410</v>
      </c>
      <c r="F6" s="18"/>
      <c r="G6" s="19">
        <v>410</v>
      </c>
      <c r="H6" s="20">
        <v>233.8272</v>
      </c>
      <c r="I6" s="20">
        <f>E6-H6</f>
        <v>176.1728</v>
      </c>
      <c r="J6" s="37"/>
      <c r="K6" s="38" t="s">
        <v>15</v>
      </c>
    </row>
    <row r="7" ht="102" customHeight="1" spans="1:11">
      <c r="A7" s="21"/>
      <c r="B7" s="7">
        <v>2</v>
      </c>
      <c r="C7" s="16" t="s">
        <v>16</v>
      </c>
      <c r="D7" s="17"/>
      <c r="E7" s="18">
        <v>67</v>
      </c>
      <c r="F7" s="18">
        <v>36</v>
      </c>
      <c r="G7" s="22">
        <v>31</v>
      </c>
      <c r="H7" s="22">
        <v>75.955</v>
      </c>
      <c r="I7" s="20">
        <f t="shared" ref="I7:I40" si="0">E7-H7</f>
        <v>-8.955</v>
      </c>
      <c r="J7" s="37"/>
      <c r="K7" s="38" t="s">
        <v>17</v>
      </c>
    </row>
    <row r="8" ht="96" customHeight="1" spans="1:11">
      <c r="A8" s="21"/>
      <c r="B8" s="7">
        <v>3</v>
      </c>
      <c r="C8" s="16" t="s">
        <v>18</v>
      </c>
      <c r="D8" s="17"/>
      <c r="E8" s="18">
        <v>140</v>
      </c>
      <c r="F8" s="22"/>
      <c r="G8" s="22">
        <v>140</v>
      </c>
      <c r="H8" s="22">
        <v>143.72</v>
      </c>
      <c r="I8" s="20">
        <f>E8-H8</f>
        <v>-3.72</v>
      </c>
      <c r="J8" s="37"/>
      <c r="K8" s="38" t="s">
        <v>19</v>
      </c>
    </row>
    <row r="9" ht="80" customHeight="1" spans="1:11">
      <c r="A9" s="15" t="s">
        <v>20</v>
      </c>
      <c r="B9" s="7">
        <v>4</v>
      </c>
      <c r="C9" s="16" t="s">
        <v>21</v>
      </c>
      <c r="D9" s="17"/>
      <c r="E9" s="23">
        <v>551.358</v>
      </c>
      <c r="F9" s="24"/>
      <c r="G9" s="23">
        <v>551.358</v>
      </c>
      <c r="H9" s="23">
        <v>619.323</v>
      </c>
      <c r="I9" s="20">
        <f>E9-H9</f>
        <v>-67.965</v>
      </c>
      <c r="J9" s="37"/>
      <c r="K9" s="38" t="s">
        <v>22</v>
      </c>
    </row>
    <row r="10" ht="68" customHeight="1" spans="1:11">
      <c r="A10" s="25"/>
      <c r="B10" s="7">
        <v>5</v>
      </c>
      <c r="C10" s="16" t="s">
        <v>23</v>
      </c>
      <c r="D10" s="17"/>
      <c r="E10" s="23">
        <v>1181.924</v>
      </c>
      <c r="F10" s="24"/>
      <c r="G10" s="23">
        <v>1181.924</v>
      </c>
      <c r="H10" s="23">
        <v>1193.01</v>
      </c>
      <c r="I10" s="20">
        <f>E10-H10</f>
        <v>-11.086</v>
      </c>
      <c r="J10" s="37"/>
      <c r="K10" s="38" t="s">
        <v>24</v>
      </c>
    </row>
    <row r="11" ht="33" customHeight="1" spans="1:11">
      <c r="A11" s="15" t="s">
        <v>25</v>
      </c>
      <c r="B11" s="7">
        <v>6</v>
      </c>
      <c r="C11" s="26" t="s">
        <v>26</v>
      </c>
      <c r="D11" s="27" t="s">
        <v>27</v>
      </c>
      <c r="E11" s="23">
        <v>66.96</v>
      </c>
      <c r="F11" s="23"/>
      <c r="G11" s="23">
        <v>66.96</v>
      </c>
      <c r="H11" s="23">
        <v>66.96</v>
      </c>
      <c r="I11" s="20">
        <f>E11-H11</f>
        <v>0</v>
      </c>
      <c r="J11" s="37"/>
      <c r="K11" s="38"/>
    </row>
    <row r="12" ht="36" customHeight="1" spans="1:11">
      <c r="A12" s="21"/>
      <c r="B12" s="7">
        <v>7</v>
      </c>
      <c r="C12" s="28"/>
      <c r="D12" s="7" t="s">
        <v>28</v>
      </c>
      <c r="E12" s="23">
        <v>16.74</v>
      </c>
      <c r="F12" s="23"/>
      <c r="G12" s="23">
        <v>16.74</v>
      </c>
      <c r="H12" s="23">
        <v>16.74</v>
      </c>
      <c r="I12" s="20">
        <f>E12-H12</f>
        <v>0</v>
      </c>
      <c r="J12" s="37"/>
      <c r="K12" s="38"/>
    </row>
    <row r="13" ht="36" customHeight="1" spans="1:11">
      <c r="A13" s="21"/>
      <c r="B13" s="7">
        <v>8</v>
      </c>
      <c r="C13" s="29" t="s">
        <v>26</v>
      </c>
      <c r="D13" s="30"/>
      <c r="E13" s="23">
        <v>12</v>
      </c>
      <c r="F13" s="23"/>
      <c r="G13" s="23">
        <v>12</v>
      </c>
      <c r="H13" s="23"/>
      <c r="I13" s="20">
        <f>E13-H13</f>
        <v>12</v>
      </c>
      <c r="J13" s="37"/>
      <c r="K13" s="38" t="s">
        <v>29</v>
      </c>
    </row>
    <row r="14" ht="39" customHeight="1" spans="1:11">
      <c r="A14" s="25"/>
      <c r="B14" s="7">
        <v>9</v>
      </c>
      <c r="C14" s="16" t="s">
        <v>30</v>
      </c>
      <c r="D14" s="17"/>
      <c r="E14" s="23">
        <v>102.4276</v>
      </c>
      <c r="F14" s="23"/>
      <c r="G14" s="23">
        <v>102.4276</v>
      </c>
      <c r="H14" s="23">
        <f>12.606333+69.073464</f>
        <v>81.679797</v>
      </c>
      <c r="I14" s="20">
        <f>E14-H14</f>
        <v>20.747803</v>
      </c>
      <c r="J14" s="37"/>
      <c r="K14" s="38" t="s">
        <v>31</v>
      </c>
    </row>
    <row r="15" ht="44" customHeight="1" spans="1:11">
      <c r="A15" s="15" t="s">
        <v>32</v>
      </c>
      <c r="B15" s="7">
        <v>10</v>
      </c>
      <c r="C15" s="16" t="s">
        <v>33</v>
      </c>
      <c r="D15" s="17"/>
      <c r="E15" s="23">
        <v>40</v>
      </c>
      <c r="F15" s="23"/>
      <c r="G15" s="23">
        <v>40</v>
      </c>
      <c r="H15" s="23">
        <v>40</v>
      </c>
      <c r="I15" s="20">
        <f>E15-H15</f>
        <v>0</v>
      </c>
      <c r="J15" s="37"/>
      <c r="K15" s="38" t="s">
        <v>34</v>
      </c>
    </row>
    <row r="16" ht="40" customHeight="1" spans="1:11">
      <c r="A16" s="21"/>
      <c r="B16" s="7">
        <v>11</v>
      </c>
      <c r="C16" s="16" t="s">
        <v>35</v>
      </c>
      <c r="D16" s="17"/>
      <c r="E16" s="23">
        <v>30</v>
      </c>
      <c r="F16" s="23"/>
      <c r="G16" s="23">
        <v>30</v>
      </c>
      <c r="H16" s="23">
        <v>14.5</v>
      </c>
      <c r="I16" s="20">
        <f>E16-H16</f>
        <v>15.5</v>
      </c>
      <c r="J16" s="37"/>
      <c r="K16" s="38" t="s">
        <v>36</v>
      </c>
    </row>
    <row r="17" ht="24" spans="1:11">
      <c r="A17" s="25"/>
      <c r="B17" s="7">
        <v>12</v>
      </c>
      <c r="C17" s="16" t="s">
        <v>37</v>
      </c>
      <c r="D17" s="17"/>
      <c r="E17" s="23">
        <v>160.7949</v>
      </c>
      <c r="F17" s="23"/>
      <c r="G17" s="23">
        <v>160.7949</v>
      </c>
      <c r="H17" s="23">
        <v>165.62461</v>
      </c>
      <c r="I17" s="20">
        <f>E17-H17</f>
        <v>-4.82970999999998</v>
      </c>
      <c r="J17" s="37"/>
      <c r="K17" s="38" t="s">
        <v>38</v>
      </c>
    </row>
    <row r="18" ht="35" customHeight="1" spans="1:11">
      <c r="A18" s="15" t="s">
        <v>39</v>
      </c>
      <c r="B18" s="7">
        <v>13</v>
      </c>
      <c r="C18" s="16" t="s">
        <v>40</v>
      </c>
      <c r="D18" s="17"/>
      <c r="E18" s="23">
        <v>60</v>
      </c>
      <c r="F18" s="23">
        <v>33</v>
      </c>
      <c r="G18" s="23">
        <v>27</v>
      </c>
      <c r="H18" s="23">
        <f>29.7+31.05</f>
        <v>60.75</v>
      </c>
      <c r="I18" s="20">
        <f>E18-H18</f>
        <v>-0.75</v>
      </c>
      <c r="J18" s="37"/>
      <c r="K18" s="38" t="s">
        <v>41</v>
      </c>
    </row>
    <row r="19" ht="35" customHeight="1" spans="1:11">
      <c r="A19" s="21"/>
      <c r="B19" s="7">
        <v>14</v>
      </c>
      <c r="C19" s="16" t="s">
        <v>42</v>
      </c>
      <c r="D19" s="17"/>
      <c r="E19" s="23">
        <v>37</v>
      </c>
      <c r="F19" s="23">
        <v>29</v>
      </c>
      <c r="G19" s="23">
        <v>8</v>
      </c>
      <c r="H19" s="23">
        <f>16.74+18.45</f>
        <v>35.19</v>
      </c>
      <c r="I19" s="20">
        <f>E19-H19</f>
        <v>1.81</v>
      </c>
      <c r="J19" s="37"/>
      <c r="K19" s="38" t="s">
        <v>43</v>
      </c>
    </row>
    <row r="20" ht="35" customHeight="1" spans="1:11">
      <c r="A20" s="21"/>
      <c r="B20" s="7">
        <v>15</v>
      </c>
      <c r="C20" s="16" t="s">
        <v>44</v>
      </c>
      <c r="D20" s="17"/>
      <c r="E20" s="23">
        <v>350</v>
      </c>
      <c r="F20" s="23">
        <v>35</v>
      </c>
      <c r="G20" s="23">
        <v>315</v>
      </c>
      <c r="H20" s="23">
        <f>173.7375+128.9625</f>
        <v>302.7</v>
      </c>
      <c r="I20" s="20">
        <f>E20-H20</f>
        <v>47.3</v>
      </c>
      <c r="J20" s="37"/>
      <c r="K20" s="38" t="s">
        <v>45</v>
      </c>
    </row>
    <row r="21" ht="35" customHeight="1" spans="1:11">
      <c r="A21" s="21"/>
      <c r="B21" s="7">
        <v>16</v>
      </c>
      <c r="C21" s="16" t="s">
        <v>46</v>
      </c>
      <c r="D21" s="17"/>
      <c r="E21" s="23">
        <v>70</v>
      </c>
      <c r="F21" s="23">
        <v>25</v>
      </c>
      <c r="G21" s="23">
        <v>45</v>
      </c>
      <c r="H21" s="23">
        <f>35.45+30.15</f>
        <v>65.6</v>
      </c>
      <c r="I21" s="20">
        <f>E21-H21</f>
        <v>4.40000000000001</v>
      </c>
      <c r="J21" s="37"/>
      <c r="K21" s="38" t="s">
        <v>47</v>
      </c>
    </row>
    <row r="22" ht="35" customHeight="1" spans="1:11">
      <c r="A22" s="25"/>
      <c r="B22" s="7">
        <v>17</v>
      </c>
      <c r="C22" s="16" t="s">
        <v>48</v>
      </c>
      <c r="D22" s="17"/>
      <c r="E22" s="23">
        <v>35</v>
      </c>
      <c r="F22" s="23"/>
      <c r="G22" s="23">
        <v>35</v>
      </c>
      <c r="H22" s="23">
        <f>15.72+14.73</f>
        <v>30.45</v>
      </c>
      <c r="I22" s="20">
        <f>E22-H22</f>
        <v>4.55</v>
      </c>
      <c r="J22" s="37"/>
      <c r="K22" s="38" t="s">
        <v>49</v>
      </c>
    </row>
    <row r="23" ht="36" customHeight="1" spans="1:11">
      <c r="A23" s="15" t="s">
        <v>50</v>
      </c>
      <c r="B23" s="7">
        <v>18</v>
      </c>
      <c r="C23" s="16" t="s">
        <v>51</v>
      </c>
      <c r="D23" s="17"/>
      <c r="E23" s="7">
        <v>186.36</v>
      </c>
      <c r="F23" s="31"/>
      <c r="G23" s="7">
        <v>186.36</v>
      </c>
      <c r="H23" s="7">
        <v>79.2</v>
      </c>
      <c r="I23" s="20">
        <f>E23-H23</f>
        <v>107.16</v>
      </c>
      <c r="J23" s="37"/>
      <c r="K23" s="32" t="s">
        <v>52</v>
      </c>
    </row>
    <row r="24" ht="36" customHeight="1" spans="1:11">
      <c r="A24" s="21"/>
      <c r="B24" s="7">
        <v>19</v>
      </c>
      <c r="C24" s="16" t="s">
        <v>53</v>
      </c>
      <c r="D24" s="17"/>
      <c r="E24" s="7">
        <v>162.79</v>
      </c>
      <c r="F24" s="7"/>
      <c r="G24" s="7">
        <v>162.79</v>
      </c>
      <c r="H24" s="7">
        <v>118.05</v>
      </c>
      <c r="I24" s="20">
        <f>E24-H24</f>
        <v>44.74</v>
      </c>
      <c r="J24" s="37"/>
      <c r="K24" s="32" t="s">
        <v>54</v>
      </c>
    </row>
    <row r="25" ht="36" customHeight="1" spans="1:11">
      <c r="A25" s="21"/>
      <c r="B25" s="7">
        <v>20</v>
      </c>
      <c r="C25" s="16" t="s">
        <v>55</v>
      </c>
      <c r="D25" s="17"/>
      <c r="E25" s="7">
        <v>439.903</v>
      </c>
      <c r="F25" s="7"/>
      <c r="G25" s="7">
        <v>439.903</v>
      </c>
      <c r="H25" s="7">
        <v>587.6522</v>
      </c>
      <c r="I25" s="20">
        <f>E25-H25</f>
        <v>-147.7492</v>
      </c>
      <c r="J25" s="37"/>
      <c r="K25" s="32" t="s">
        <v>56</v>
      </c>
    </row>
    <row r="26" ht="36" customHeight="1" spans="1:11">
      <c r="A26" s="21"/>
      <c r="B26" s="7">
        <v>21</v>
      </c>
      <c r="C26" s="16" t="s">
        <v>57</v>
      </c>
      <c r="D26" s="17"/>
      <c r="E26" s="7">
        <v>10</v>
      </c>
      <c r="F26" s="32"/>
      <c r="G26" s="32">
        <v>10</v>
      </c>
      <c r="H26" s="32">
        <v>1.9</v>
      </c>
      <c r="I26" s="20">
        <f>E26-H26</f>
        <v>8.1</v>
      </c>
      <c r="J26" s="37"/>
      <c r="K26" s="32" t="s">
        <v>58</v>
      </c>
    </row>
    <row r="27" ht="36" customHeight="1" spans="1:11">
      <c r="A27" s="6" t="s">
        <v>59</v>
      </c>
      <c r="B27" s="7">
        <v>22</v>
      </c>
      <c r="C27" s="16" t="s">
        <v>60</v>
      </c>
      <c r="D27" s="17"/>
      <c r="E27" s="23">
        <v>3200</v>
      </c>
      <c r="F27" s="23">
        <v>3200</v>
      </c>
      <c r="G27" s="23"/>
      <c r="H27" s="23">
        <v>3200</v>
      </c>
      <c r="I27" s="20">
        <f>E27-H27</f>
        <v>0</v>
      </c>
      <c r="J27" s="37"/>
      <c r="K27" s="38" t="s">
        <v>61</v>
      </c>
    </row>
    <row r="28" ht="108" customHeight="1" spans="1:11">
      <c r="A28" s="6" t="s">
        <v>62</v>
      </c>
      <c r="B28" s="7">
        <v>23</v>
      </c>
      <c r="C28" s="16" t="s">
        <v>63</v>
      </c>
      <c r="D28" s="17"/>
      <c r="E28" s="23">
        <v>350</v>
      </c>
      <c r="F28" s="33">
        <v>264</v>
      </c>
      <c r="G28" s="23">
        <v>86</v>
      </c>
      <c r="H28" s="23">
        <v>616.705</v>
      </c>
      <c r="I28" s="20">
        <f>E28-H28</f>
        <v>-266.705</v>
      </c>
      <c r="J28" s="37"/>
      <c r="K28" s="38" t="s">
        <v>64</v>
      </c>
    </row>
    <row r="29" ht="32" customHeight="1" spans="1:11">
      <c r="A29" s="6" t="s">
        <v>65</v>
      </c>
      <c r="B29" s="7">
        <v>24</v>
      </c>
      <c r="C29" s="16" t="s">
        <v>66</v>
      </c>
      <c r="D29" s="17"/>
      <c r="E29" s="23">
        <v>75.414</v>
      </c>
      <c r="F29" s="23"/>
      <c r="G29" s="23">
        <v>75.414</v>
      </c>
      <c r="H29" s="23">
        <v>74.973</v>
      </c>
      <c r="I29" s="20">
        <f>E29-H29</f>
        <v>0.441000000000003</v>
      </c>
      <c r="J29" s="37"/>
      <c r="K29" s="38" t="s">
        <v>67</v>
      </c>
    </row>
    <row r="30" ht="32" customHeight="1" spans="1:11">
      <c r="A30" s="6" t="s">
        <v>68</v>
      </c>
      <c r="B30" s="7">
        <v>25</v>
      </c>
      <c r="C30" s="16" t="s">
        <v>69</v>
      </c>
      <c r="D30" s="17"/>
      <c r="E30" s="23">
        <v>150</v>
      </c>
      <c r="F30" s="23"/>
      <c r="G30" s="23">
        <v>150</v>
      </c>
      <c r="H30" s="23">
        <v>323</v>
      </c>
      <c r="I30" s="20">
        <f>E30-H30</f>
        <v>-173</v>
      </c>
      <c r="J30" s="37"/>
      <c r="K30" s="38" t="s">
        <v>70</v>
      </c>
    </row>
    <row r="31" ht="32" customHeight="1" spans="1:11">
      <c r="A31" s="6" t="s">
        <v>68</v>
      </c>
      <c r="B31" s="7">
        <v>26</v>
      </c>
      <c r="C31" s="16" t="s">
        <v>71</v>
      </c>
      <c r="D31" s="17"/>
      <c r="E31" s="23">
        <v>7</v>
      </c>
      <c r="F31" s="23"/>
      <c r="G31" s="23">
        <v>7</v>
      </c>
      <c r="H31" s="23">
        <v>4.663</v>
      </c>
      <c r="I31" s="20">
        <f>E31-H31</f>
        <v>2.337</v>
      </c>
      <c r="J31" s="37"/>
      <c r="K31" s="38"/>
    </row>
    <row r="32" ht="32" customHeight="1" spans="1:11">
      <c r="A32" s="34" t="s">
        <v>72</v>
      </c>
      <c r="B32" s="7">
        <v>27</v>
      </c>
      <c r="C32" s="16" t="s">
        <v>73</v>
      </c>
      <c r="D32" s="17"/>
      <c r="E32" s="23">
        <v>50</v>
      </c>
      <c r="F32" s="23"/>
      <c r="G32" s="23">
        <v>50</v>
      </c>
      <c r="H32" s="23">
        <v>14.964</v>
      </c>
      <c r="I32" s="20">
        <f>E32-H32</f>
        <v>35.036</v>
      </c>
      <c r="J32" s="37"/>
      <c r="K32" s="38"/>
    </row>
    <row r="33" ht="32" customHeight="1" spans="1:11">
      <c r="A33" s="6" t="s">
        <v>74</v>
      </c>
      <c r="B33" s="7">
        <v>28</v>
      </c>
      <c r="C33" s="16" t="s">
        <v>75</v>
      </c>
      <c r="D33" s="17"/>
      <c r="E33" s="23">
        <v>27</v>
      </c>
      <c r="F33" s="23">
        <v>27</v>
      </c>
      <c r="G33" s="23"/>
      <c r="H33" s="23"/>
      <c r="I33" s="20">
        <f>E33-H33</f>
        <v>27</v>
      </c>
      <c r="J33" s="37"/>
      <c r="K33" s="38"/>
    </row>
    <row r="34" ht="32" customHeight="1" spans="1:11">
      <c r="A34" s="6" t="s">
        <v>76</v>
      </c>
      <c r="B34" s="7">
        <v>29</v>
      </c>
      <c r="C34" s="16" t="s">
        <v>77</v>
      </c>
      <c r="D34" s="17"/>
      <c r="E34" s="23">
        <v>200</v>
      </c>
      <c r="F34" s="23"/>
      <c r="G34" s="23">
        <v>200</v>
      </c>
      <c r="H34" s="23">
        <v>200</v>
      </c>
      <c r="I34" s="20">
        <f>E34-H34</f>
        <v>0</v>
      </c>
      <c r="J34" s="37"/>
      <c r="K34" s="38" t="s">
        <v>78</v>
      </c>
    </row>
    <row r="35" ht="32" customHeight="1" spans="1:11">
      <c r="A35" s="6" t="s">
        <v>79</v>
      </c>
      <c r="B35" s="7">
        <v>30</v>
      </c>
      <c r="C35" s="16" t="s">
        <v>80</v>
      </c>
      <c r="D35" s="17"/>
      <c r="E35" s="23">
        <v>320.3285</v>
      </c>
      <c r="F35" s="23"/>
      <c r="G35" s="23">
        <v>320.3285</v>
      </c>
      <c r="H35" s="23">
        <v>791.0242</v>
      </c>
      <c r="I35" s="20">
        <f>E35-H35</f>
        <v>-470.6957</v>
      </c>
      <c r="J35" s="37"/>
      <c r="K35" s="38"/>
    </row>
    <row r="36" ht="32" customHeight="1" spans="1:11">
      <c r="A36" s="6"/>
      <c r="B36" s="7">
        <v>31</v>
      </c>
      <c r="C36" s="16" t="s">
        <v>81</v>
      </c>
      <c r="D36" s="17"/>
      <c r="E36" s="23">
        <v>955</v>
      </c>
      <c r="F36" s="23"/>
      <c r="G36" s="23">
        <v>955</v>
      </c>
      <c r="H36" s="23"/>
      <c r="I36" s="20">
        <f>E36-H36</f>
        <v>955</v>
      </c>
      <c r="J36" s="37"/>
      <c r="K36" s="38"/>
    </row>
    <row r="37" ht="32" customHeight="1" spans="1:11">
      <c r="A37" s="6"/>
      <c r="B37" s="7">
        <v>32</v>
      </c>
      <c r="C37" s="16" t="s">
        <v>82</v>
      </c>
      <c r="D37" s="17"/>
      <c r="E37" s="23">
        <v>20</v>
      </c>
      <c r="F37" s="23"/>
      <c r="G37" s="23">
        <v>20</v>
      </c>
      <c r="H37" s="23">
        <v>20</v>
      </c>
      <c r="I37" s="20">
        <f>E37-H37</f>
        <v>0</v>
      </c>
      <c r="J37" s="37"/>
      <c r="K37" s="38"/>
    </row>
    <row r="38" ht="32" customHeight="1" spans="1:11">
      <c r="A38" s="6"/>
      <c r="B38" s="7">
        <v>33</v>
      </c>
      <c r="C38" s="16" t="s">
        <v>83</v>
      </c>
      <c r="D38" s="17"/>
      <c r="E38" s="23">
        <v>9.2</v>
      </c>
      <c r="F38" s="23"/>
      <c r="G38" s="23">
        <v>9.2</v>
      </c>
      <c r="H38" s="23">
        <v>9.2</v>
      </c>
      <c r="I38" s="20">
        <f>E38-H38</f>
        <v>0</v>
      </c>
      <c r="J38" s="37"/>
      <c r="K38" s="38"/>
    </row>
    <row r="39" ht="32" customHeight="1" spans="1:11">
      <c r="A39" s="6"/>
      <c r="B39" s="7"/>
      <c r="C39" s="16"/>
      <c r="D39" s="17"/>
      <c r="E39" s="23">
        <v>150</v>
      </c>
      <c r="F39" s="23"/>
      <c r="G39" s="23">
        <v>150</v>
      </c>
      <c r="H39" s="23">
        <v>31</v>
      </c>
      <c r="I39" s="20">
        <f>E39-H39</f>
        <v>119</v>
      </c>
      <c r="J39" s="37"/>
      <c r="K39" s="38"/>
    </row>
    <row r="40" ht="62" customHeight="1" spans="1:11">
      <c r="A40" s="6"/>
      <c r="B40" s="7" t="s">
        <v>10</v>
      </c>
      <c r="C40" s="16"/>
      <c r="D40" s="17"/>
      <c r="E40" s="23">
        <f t="shared" ref="E40:H40" si="1">SUM(E6:E39)</f>
        <v>9644.2</v>
      </c>
      <c r="F40" s="23">
        <f>SUM(F6:F39)</f>
        <v>3649</v>
      </c>
      <c r="G40" s="23">
        <f>SUM(G6:G39)</f>
        <v>5995.2</v>
      </c>
      <c r="H40" s="23">
        <f>SUM(H6:H39)</f>
        <v>9218.361007</v>
      </c>
      <c r="I40" s="20">
        <f>E40-H40</f>
        <v>425.838993000001</v>
      </c>
      <c r="J40" s="37">
        <f>H40/E40</f>
        <v>0.955845068227536</v>
      </c>
      <c r="K40" s="38"/>
    </row>
    <row r="41" ht="29" customHeight="1" spans="1:10">
      <c r="A41" s="1" t="s">
        <v>84</v>
      </c>
      <c r="B41" s="35"/>
      <c r="C41" s="35"/>
      <c r="D41" s="35"/>
      <c r="E41" s="35"/>
      <c r="F41" s="1"/>
      <c r="G41" s="1"/>
      <c r="H41" s="1"/>
      <c r="I41" s="1"/>
      <c r="J41" s="2"/>
    </row>
    <row r="42" spans="2:10">
      <c r="B42" s="36"/>
      <c r="C42" s="36"/>
      <c r="D42" s="36"/>
      <c r="E42" s="36"/>
      <c r="F42" s="36"/>
      <c r="G42" s="36"/>
      <c r="H42" s="36"/>
      <c r="I42" s="36"/>
      <c r="J42" s="36"/>
    </row>
    <row r="43" spans="2:10">
      <c r="B43" s="36"/>
      <c r="C43" s="36"/>
      <c r="D43" s="36"/>
      <c r="E43" s="36"/>
      <c r="F43" s="36"/>
      <c r="G43" s="36"/>
      <c r="H43" s="36"/>
      <c r="I43" s="36"/>
      <c r="J43" s="36"/>
    </row>
    <row r="44" spans="2:10">
      <c r="B44" s="36"/>
      <c r="C44" s="36"/>
      <c r="D44" s="36"/>
      <c r="E44" s="36"/>
      <c r="F44" s="36"/>
      <c r="G44" s="36"/>
      <c r="H44" s="36"/>
      <c r="I44" s="36"/>
      <c r="J44" s="36"/>
    </row>
  </sheetData>
  <mergeCells count="53">
    <mergeCell ref="A3:K3"/>
    <mergeCell ref="E4:G4"/>
    <mergeCell ref="C6:D6"/>
    <mergeCell ref="C7:D7"/>
    <mergeCell ref="C8:D8"/>
    <mergeCell ref="C9:D9"/>
    <mergeCell ref="C10:D10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40:D40"/>
    <mergeCell ref="B41:E41"/>
    <mergeCell ref="B42:J42"/>
    <mergeCell ref="B43:J43"/>
    <mergeCell ref="B44:J44"/>
    <mergeCell ref="A4:A5"/>
    <mergeCell ref="A6:A8"/>
    <mergeCell ref="A9:A10"/>
    <mergeCell ref="A11:A14"/>
    <mergeCell ref="A15:A17"/>
    <mergeCell ref="A18:A22"/>
    <mergeCell ref="A23:A26"/>
    <mergeCell ref="B4:B5"/>
    <mergeCell ref="C11:C12"/>
    <mergeCell ref="H4:H5"/>
    <mergeCell ref="I4:I5"/>
    <mergeCell ref="J4:J5"/>
    <mergeCell ref="K4:K5"/>
    <mergeCell ref="C4:D5"/>
    <mergeCell ref="A1:K2"/>
  </mergeCells>
  <pageMargins left="0.554166666666667" right="0.554166666666667" top="0.802777777777778" bottom="0.802777777777778" header="0.5" footer="0.5"/>
  <pageSetup paperSize="9" scale="79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2020-01-04T17:50:23Z</dcterms:created>
  <dcterms:modified xsi:type="dcterms:W3CDTF">2020-01-04T17:50:30Z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2052-9.1.0.4472</vt:lpwstr>
  </property>
</Properties>
</file>