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61" activeTab="1"/>
  </bookViews>
  <sheets>
    <sheet name="2025年一般债务还本付息预算支出表" sheetId="48" r:id="rId1"/>
    <sheet name="2025年专项债务还本付息预算支出表" sheetId="49" r:id="rId2"/>
  </sheets>
  <externalReferences>
    <externalReference r:id="rId3"/>
  </externalReferences>
  <definedNames>
    <definedName name="地区名称">#REF!</definedName>
    <definedName name="_xlnm.Print_Titles" localSheetId="0">'2025年一般债务还本付息预算支出表'!$1:$4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<sst xmlns="http://schemas.openxmlformats.org/spreadsheetml/2006/main" count="95" uniqueCount="82">
  <si>
    <t>2025年梁子湖区一般债务还本付息预算支出表</t>
  </si>
  <si>
    <t>单位：万元</t>
  </si>
  <si>
    <t>项目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</si>
  <si>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</si>
  <si>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</si>
  <si>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</si>
  <si>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</si>
  <si>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</si>
  <si>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</si>
  <si>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</si>
  <si>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</si>
  <si>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债务付息支出</t>
  </si>
  <si>
    <t>中央政府国内债务付息支出</t>
  </si>
  <si>
    <t>中央政府国外债务付息支出</t>
  </si>
  <si>
    <t>中央政府境外发行主权债券付息支出</t>
  </si>
  <si>
    <t>中央政府向外国政府借款付息支出</t>
  </si>
  <si>
    <t>中央政府向国际金融组织借款付息支出</t>
  </si>
  <si>
    <t>中央政府其他国外借款付息支出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</si>
  <si>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</si>
  <si>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</si>
  <si>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</si>
  <si>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</si>
  <si>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</si>
  <si>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债务发行费用支出</t>
  </si>
  <si>
    <t>中央政府国内债务发行费用支出</t>
  </si>
  <si>
    <t>中央政府国外债务发行费用支出</t>
  </si>
  <si>
    <t>地方政府一般债务发行费用支出</t>
  </si>
  <si>
    <t>支出合计</t>
  </si>
  <si>
    <t>2025年梁子湖区专项债务还本付息预算支出表</t>
  </si>
  <si>
    <t>十六、债务付息支出</t>
  </si>
  <si>
    <t>海南省高等级公路车辆通行附加费债务付息支出</t>
  </si>
  <si>
    <t>国家电影事业发展专项资金债务付息支出</t>
  </si>
  <si>
    <t>国有土地使用权出让金债务付息支出</t>
  </si>
  <si>
    <t>农业土地开发资金债务付息支出</t>
  </si>
  <si>
    <t>大中型水库库区基金债务付息支出</t>
  </si>
  <si>
    <t>城市基础设施配套费债务付息支出</t>
  </si>
  <si>
    <t>小型水库移民扶助基金债务付息支出</t>
  </si>
  <si>
    <t>国家重大水利工程建设基金债务付息支出</t>
  </si>
  <si>
    <t>车辆通行费债务付息支出</t>
  </si>
  <si>
    <t>污水处理费债务付息支出</t>
  </si>
  <si>
    <t>土地储备专项债券付息支出</t>
  </si>
  <si>
    <t>政府收费公路专项债券付息支出</t>
  </si>
  <si>
    <t>棚户区改造专项债券付息支出</t>
  </si>
  <si>
    <t>其他地方自行试点项目收益专项债券付息支出</t>
  </si>
  <si>
    <t>其他政府性基金债务付息支出</t>
  </si>
  <si>
    <t>十七、债务发行费用支出</t>
  </si>
  <si>
    <t>海南省高等级公路车辆通行附加费债务发行费用支出</t>
  </si>
  <si>
    <t>国家电影事业发展专项资金债务发行费用支出</t>
  </si>
  <si>
    <t>国有土地使用权出让金债务发行费用支出</t>
  </si>
  <si>
    <t>农业土地开发资金债务发行费用支出</t>
  </si>
  <si>
    <t>大中型水库库区基金债务发行费用支出</t>
  </si>
  <si>
    <t>城市基础设施配套费债务发行费用支出</t>
  </si>
  <si>
    <t>小型水库移民扶助基金债务发行费用支出</t>
  </si>
  <si>
    <t>国家重大水利工程建设基金债务发行费用支出</t>
  </si>
  <si>
    <t>车辆通行费债务发行费用支出</t>
  </si>
  <si>
    <t>污水处理费债务发行费用支出</t>
  </si>
  <si>
    <t>土地储备专项债券发行费用支出</t>
  </si>
  <si>
    <t>政府收费公路专项债券发行费用支出</t>
  </si>
  <si>
    <t>棚户区改造专项债券发行费用支出</t>
  </si>
  <si>
    <t>其他地方自行试点项目收益专项债务发行费用支出</t>
  </si>
  <si>
    <t>其他政府性基金债务发行费用支出</t>
  </si>
  <si>
    <t>十八、抗疫特别国债安排的支出</t>
  </si>
  <si>
    <t>基础设施建设</t>
  </si>
  <si>
    <t>公共卫生体系建设</t>
  </si>
  <si>
    <t>重大疫情防控救治体系建设</t>
  </si>
  <si>
    <t>粮食安全</t>
  </si>
  <si>
    <t>能源安全</t>
  </si>
  <si>
    <t>应急物资保障</t>
  </si>
  <si>
    <t>产业链改造升级</t>
  </si>
  <si>
    <t>城镇老旧小区改造</t>
  </si>
  <si>
    <t>生态环境治理</t>
  </si>
  <si>
    <t>交通基础设施建设</t>
  </si>
  <si>
    <t>市政设施建设</t>
  </si>
  <si>
    <t>重大区域规划基础设施建设</t>
  </si>
  <si>
    <t>其他基础设施建设</t>
  </si>
  <si>
    <t>抗疫相关支出</t>
  </si>
  <si>
    <t>减免房租补贴</t>
  </si>
  <si>
    <t>重点企业贷款贴息</t>
  </si>
  <si>
    <t>创业担保贷款贴息</t>
  </si>
  <si>
    <t>援企稳岗补贴</t>
  </si>
  <si>
    <t>困难群众基本生活补助</t>
  </si>
  <si>
    <t>其他抗疫相关支出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</si>
</sst>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0.0%"/>
  </numFmts>
  <fonts count="32"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5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0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2" fillId="0" borderId="0" xfId="3" applyNumberFormat="1" applyFont="1" applyFill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56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left" vertical="center" indent="2"/>
    </xf>
    <xf numFmtId="3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1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76" fontId="3" fillId="2" borderId="1" xfId="61" applyNumberFormat="1" applyFont="1" applyFill="1" applyBorder="1" applyAlignment="1" applyProtection="1">
      <alignment vertical="center"/>
      <protection locked="0"/>
    </xf>
    <xf numFmtId="177" fontId="3" fillId="0" borderId="1" xfId="49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wrapText="1" indent="1"/>
    </xf>
    <xf numFmtId="0" fontId="9" fillId="0" borderId="1" xfId="0" applyNumberFormat="1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horizontal="left" vertical="center" wrapText="1" indent="2"/>
    </xf>
    <xf numFmtId="176" fontId="2" fillId="2" borderId="1" xfId="61" applyNumberFormat="1" applyFont="1" applyFill="1" applyBorder="1" applyAlignment="1" applyProtection="1">
      <alignment vertical="center"/>
      <protection locked="0"/>
    </xf>
    <xf numFmtId="177" fontId="2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176" fontId="2" fillId="0" borderId="1" xfId="61" applyNumberFormat="1" applyFont="1" applyFill="1" applyBorder="1" applyAlignment="1" applyProtection="1">
      <alignment vertical="center"/>
      <protection locked="0"/>
    </xf>
    <xf numFmtId="177" fontId="7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wrapText="1"/>
    </xf>
    <xf numFmtId="176" fontId="7" fillId="2" borderId="1" xfId="0" applyNumberFormat="1" applyFont="1" applyFill="1" applyBorder="1" applyAlignment="1">
      <alignment vertical="center"/>
    </xf>
    <xf numFmtId="177" fontId="6" fillId="3" borderId="0" xfId="0" applyNumberFormat="1" applyFont="1" applyFill="1" applyAlignment="1">
      <alignment vertical="center" wrapText="1"/>
    </xf>
    <xf numFmtId="176" fontId="3" fillId="0" borderId="1" xfId="61" applyNumberFormat="1" applyFont="1" applyFill="1" applyBorder="1" applyAlignment="1" applyProtection="1">
      <alignment vertical="center"/>
      <protection locked="0"/>
    </xf>
    <xf numFmtId="10" fontId="6" fillId="0" borderId="0" xfId="0" applyNumberFormat="1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_附件：行政一处报表" xfId="50"/>
    <cellStyle name="常规 3 2" xfId="51"/>
    <cellStyle name="常规 2 2" xfId="52"/>
    <cellStyle name="常规 10" xfId="53"/>
    <cellStyle name="常规 4 2" xfId="54"/>
    <cellStyle name="常规 5" xfId="55"/>
    <cellStyle name="常规 4" xfId="56"/>
    <cellStyle name="常规 2" xfId="57"/>
    <cellStyle name="常规 3" xfId="58"/>
    <cellStyle name="常规_2016年全省国有资本经营收入预算表" xfId="59"/>
    <cellStyle name="常规 11 7" xfId="60"/>
    <cellStyle name="常规_21湖北省2015年地方财政预算表（20150331报部）" xfId="6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2269;&#24211;\&#37096;&#38376;&#20915;&#31639;&#25209;&#22797;(&#20844;&#24320;)\2025&#24180;&#39044;&#31639;&#20844;&#24320;\&#26753;&#23376;&#28246;&#21306;&#38376;&#25143;&#32593;&#20844;&#24320;\2.&#37122;&#24030;&#24066;2024&#24180;&#39044;&#31639;&#25191;&#34892;&#24773;&#20917;&#21644;2025&#24180;&#39044;&#31639;&#34920;&#65288;&#33609;&#266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  <sheetName val="表16"/>
      <sheetName val="表17"/>
      <sheetName val="表18"/>
      <sheetName val="表19"/>
      <sheetName val="表20"/>
      <sheetName val="表21"/>
      <sheetName val="表22"/>
      <sheetName val="表23"/>
      <sheetName val="表24"/>
      <sheetName val="表25"/>
      <sheetName val="表26"/>
      <sheetName val="表27"/>
      <sheetName val="表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8">
          <cell r="B48">
            <v>2073099</v>
          </cell>
          <cell r="C48">
            <v>2133347</v>
          </cell>
        </row>
        <row r="48">
          <cell r="E48">
            <v>1107261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I28" sqref="I28"/>
    </sheetView>
  </sheetViews>
  <sheetFormatPr defaultColWidth="9" defaultRowHeight="13.5" outlineLevelCol="6"/>
  <cols>
    <col min="1" max="1" width="12.5" style="33" customWidth="1"/>
    <col min="2" max="2" width="27.1" style="34" customWidth="1"/>
    <col min="3" max="5" width="11.6666666666667" style="31" customWidth="1"/>
    <col min="6" max="6" width="10.1666666666667" style="31" customWidth="1"/>
    <col min="7" max="7" width="10.6666666666667" style="31" customWidth="1"/>
    <col min="8" max="16384" width="9" style="31"/>
  </cols>
  <sheetData>
    <row r="1" s="30" customFormat="1" ht="22.5" spans="1:7">
      <c r="A1" s="6" t="s">
        <v>0</v>
      </c>
      <c r="B1" s="35"/>
      <c r="C1" s="6"/>
      <c r="D1" s="6"/>
      <c r="E1" s="6"/>
      <c r="F1" s="6"/>
      <c r="G1" s="6"/>
    </row>
    <row r="2" s="31" customFormat="1" spans="1:7">
      <c r="A2" s="36"/>
      <c r="B2" s="37"/>
      <c r="C2" s="2"/>
      <c r="D2" s="2"/>
      <c r="E2" s="2"/>
      <c r="F2" s="2"/>
      <c r="G2" s="8" t="s">
        <v>1</v>
      </c>
    </row>
    <row r="3" s="31" customFormat="1" ht="23.1" customHeight="1" spans="1:7">
      <c r="A3" s="38" t="s">
        <v>2</v>
      </c>
      <c r="B3" s="9"/>
      <c r="C3" s="9" t="s">
        <v>3</v>
      </c>
      <c r="D3" s="9" t="s">
        <v>4</v>
      </c>
      <c r="E3" s="9" t="s">
        <v>5</v>
      </c>
      <c r="F3" s="9"/>
      <c r="G3" s="9"/>
    </row>
    <row r="4" s="31" customFormat="1" ht="38.1" customHeight="1" spans="1:7">
      <c r="A4" s="38" t="s">
        <v>6</v>
      </c>
      <c r="B4" s="9" t="s">
        <v>7</v>
      </c>
      <c r="C4" s="9"/>
      <c r="D4" s="9"/>
      <c r="E4" s="9" t="s">
        <v>8</v>
      </c>
      <c r="F4" s="14" t="s">
        <v>9</v>
      </c>
      <c r="G4" s="14" t="s">
        <v>10</v>
      </c>
    </row>
    <row r="5" s="32" customFormat="1" ht="20" customHeight="1" spans="1:7">
      <c r="A5" s="39">
        <v>232</v>
      </c>
      <c r="B5" s="40" t="s">
        <v>11</v>
      </c>
      <c r="C5" s="41">
        <f>SUM(C6,C8,C13)</f>
        <v>343</v>
      </c>
      <c r="D5" s="41">
        <f>SUM(D6,D8,D13)</f>
        <v>341.884594</v>
      </c>
      <c r="E5" s="41">
        <f>SUM(E6,E8,E13)</f>
        <v>343</v>
      </c>
      <c r="F5" s="42">
        <f t="shared" ref="F5:F24" si="0">IF(C5&gt;0,E5/C5,0)</f>
        <v>1</v>
      </c>
      <c r="G5" s="42">
        <f t="shared" ref="G5:G24" si="1">IF(D5&gt;0,E5/D5,0)</f>
        <v>1.00326252197255</v>
      </c>
    </row>
    <row r="6" s="31" customFormat="1" outlineLevel="1" spans="1:7">
      <c r="A6" s="43">
        <v>23201</v>
      </c>
      <c r="B6" s="44" t="s">
        <v>12</v>
      </c>
      <c r="C6" s="41">
        <f>C7</f>
        <v>0</v>
      </c>
      <c r="D6" s="41">
        <f>D7</f>
        <v>0</v>
      </c>
      <c r="E6" s="41">
        <f>E7</f>
        <v>0</v>
      </c>
      <c r="F6" s="42">
        <f t="shared" si="0"/>
        <v>0</v>
      </c>
      <c r="G6" s="42">
        <f t="shared" si="1"/>
        <v>0</v>
      </c>
    </row>
    <row r="7" s="31" customFormat="1" ht="30" customHeight="1" outlineLevel="2" spans="1:7">
      <c r="A7" s="45">
        <v>2320101</v>
      </c>
      <c r="B7" s="46" t="s">
        <v>12</v>
      </c>
      <c r="C7" s="47"/>
      <c r="D7" s="47"/>
      <c r="E7" s="47"/>
      <c r="F7" s="48">
        <f t="shared" si="0"/>
        <v>0</v>
      </c>
      <c r="G7" s="48">
        <f t="shared" si="1"/>
        <v>0</v>
      </c>
    </row>
    <row r="8" s="31" customFormat="1" outlineLevel="1" spans="1:7">
      <c r="A8" s="43">
        <v>23202</v>
      </c>
      <c r="B8" s="44" t="s">
        <v>13</v>
      </c>
      <c r="C8" s="41">
        <f>SUM(C9:C12)</f>
        <v>0</v>
      </c>
      <c r="D8" s="41">
        <f>SUM(D9:D12)</f>
        <v>0</v>
      </c>
      <c r="E8" s="41">
        <f>SUM(E9:E12)</f>
        <v>0</v>
      </c>
      <c r="F8" s="42">
        <f t="shared" si="0"/>
        <v>0</v>
      </c>
      <c r="G8" s="42">
        <f t="shared" si="1"/>
        <v>0</v>
      </c>
    </row>
    <row r="9" s="31" customFormat="1" ht="27" outlineLevel="2" spans="1:7">
      <c r="A9" s="45">
        <v>2320201</v>
      </c>
      <c r="B9" s="46" t="s">
        <v>14</v>
      </c>
      <c r="C9" s="47"/>
      <c r="D9" s="47"/>
      <c r="E9" s="47"/>
      <c r="F9" s="48">
        <f t="shared" si="0"/>
        <v>0</v>
      </c>
      <c r="G9" s="48">
        <f t="shared" si="1"/>
        <v>0</v>
      </c>
    </row>
    <row r="10" s="31" customFormat="1" ht="27" outlineLevel="2" spans="1:7">
      <c r="A10" s="45">
        <v>2320202</v>
      </c>
      <c r="B10" s="46" t="s">
        <v>15</v>
      </c>
      <c r="C10" s="47"/>
      <c r="D10" s="47"/>
      <c r="E10" s="47"/>
      <c r="F10" s="48">
        <f t="shared" si="0"/>
        <v>0</v>
      </c>
      <c r="G10" s="48">
        <f t="shared" si="1"/>
        <v>0</v>
      </c>
    </row>
    <row r="11" s="31" customFormat="1" ht="27" outlineLevel="2" spans="1:7">
      <c r="A11" s="45">
        <v>2320203</v>
      </c>
      <c r="B11" s="46" t="s">
        <v>16</v>
      </c>
      <c r="C11" s="47"/>
      <c r="D11" s="47"/>
      <c r="E11" s="47"/>
      <c r="F11" s="48">
        <f t="shared" si="0"/>
        <v>0</v>
      </c>
      <c r="G11" s="48">
        <f t="shared" si="1"/>
        <v>0</v>
      </c>
    </row>
    <row r="12" s="31" customFormat="1" ht="27" outlineLevel="2" spans="1:7">
      <c r="A12" s="45">
        <v>2320299</v>
      </c>
      <c r="B12" s="46" t="s">
        <v>17</v>
      </c>
      <c r="C12" s="47"/>
      <c r="D12" s="47"/>
      <c r="E12" s="47"/>
      <c r="F12" s="48">
        <f t="shared" si="0"/>
        <v>0</v>
      </c>
      <c r="G12" s="48">
        <f t="shared" si="1"/>
        <v>0</v>
      </c>
    </row>
    <row r="13" s="31" customFormat="1" ht="27" customHeight="1" outlineLevel="1" spans="1:7">
      <c r="A13" s="43">
        <v>23203</v>
      </c>
      <c r="B13" s="44" t="s">
        <v>18</v>
      </c>
      <c r="C13" s="41">
        <f>SUM(C14:C17)</f>
        <v>343</v>
      </c>
      <c r="D13" s="41">
        <f>SUM(D14:D17)</f>
        <v>341.884594</v>
      </c>
      <c r="E13" s="41">
        <f>SUM(E14:E17)</f>
        <v>343</v>
      </c>
      <c r="F13" s="42">
        <f t="shared" si="0"/>
        <v>1</v>
      </c>
      <c r="G13" s="42">
        <f t="shared" si="1"/>
        <v>1.00326252197255</v>
      </c>
    </row>
    <row r="14" s="31" customFormat="1" ht="27" outlineLevel="2" spans="1:7">
      <c r="A14" s="45">
        <v>2320301</v>
      </c>
      <c r="B14" s="46" t="s">
        <v>19</v>
      </c>
      <c r="C14" s="47">
        <v>343</v>
      </c>
      <c r="D14" s="47">
        <v>341.884594</v>
      </c>
      <c r="E14" s="47">
        <v>343</v>
      </c>
      <c r="F14" s="48">
        <f t="shared" si="0"/>
        <v>1</v>
      </c>
      <c r="G14" s="48">
        <f t="shared" si="1"/>
        <v>1.00326252197255</v>
      </c>
    </row>
    <row r="15" s="31" customFormat="1" ht="27" outlineLevel="2" spans="1:7">
      <c r="A15" s="45">
        <v>2320302</v>
      </c>
      <c r="B15" s="46" t="s">
        <v>20</v>
      </c>
      <c r="C15" s="47"/>
      <c r="D15" s="47"/>
      <c r="E15" s="47"/>
      <c r="F15" s="48">
        <f t="shared" si="0"/>
        <v>0</v>
      </c>
      <c r="G15" s="48">
        <f t="shared" si="1"/>
        <v>0</v>
      </c>
    </row>
    <row r="16" s="31" customFormat="1" ht="27" outlineLevel="2" spans="1:7">
      <c r="A16" s="45">
        <v>2320303</v>
      </c>
      <c r="B16" s="46" t="s">
        <v>21</v>
      </c>
      <c r="C16" s="47"/>
      <c r="D16" s="47"/>
      <c r="E16" s="47"/>
      <c r="F16" s="48">
        <f t="shared" si="0"/>
        <v>0</v>
      </c>
      <c r="G16" s="48">
        <f t="shared" si="1"/>
        <v>0</v>
      </c>
    </row>
    <row r="17" s="31" customFormat="1" ht="27" outlineLevel="2" spans="1:7">
      <c r="A17" s="45">
        <v>2320399</v>
      </c>
      <c r="B17" s="46" t="s">
        <v>22</v>
      </c>
      <c r="C17" s="47"/>
      <c r="D17" s="47"/>
      <c r="E17" s="47"/>
      <c r="F17" s="48">
        <f t="shared" si="0"/>
        <v>0</v>
      </c>
      <c r="G17" s="48">
        <f t="shared" si="1"/>
        <v>0</v>
      </c>
    </row>
    <row r="18" s="32" customFormat="1" ht="20" customHeight="1" spans="1:7">
      <c r="A18" s="39">
        <v>233</v>
      </c>
      <c r="B18" s="40" t="s">
        <v>23</v>
      </c>
      <c r="C18" s="41">
        <f>SUM(C19,C21,C23)</f>
        <v>0</v>
      </c>
      <c r="D18" s="41">
        <f>SUM(D19,D21,D23)</f>
        <v>3.248</v>
      </c>
      <c r="E18" s="41">
        <f>SUM(E19,E21,E23)</f>
        <v>0</v>
      </c>
      <c r="F18" s="42">
        <f t="shared" si="0"/>
        <v>0</v>
      </c>
      <c r="G18" s="42">
        <f t="shared" si="1"/>
        <v>0</v>
      </c>
    </row>
    <row r="19" s="31" customFormat="1" ht="27" outlineLevel="1" spans="1:7">
      <c r="A19" s="43">
        <v>23301</v>
      </c>
      <c r="B19" s="44" t="s">
        <v>24</v>
      </c>
      <c r="C19" s="41">
        <f t="shared" ref="C19:C23" si="2">C20</f>
        <v>0</v>
      </c>
      <c r="D19" s="41">
        <f t="shared" ref="D19:D23" si="3">D20</f>
        <v>0</v>
      </c>
      <c r="E19" s="41">
        <f t="shared" ref="E19:E23" si="4">E20</f>
        <v>0</v>
      </c>
      <c r="F19" s="42">
        <f t="shared" si="0"/>
        <v>0</v>
      </c>
      <c r="G19" s="42">
        <f t="shared" si="1"/>
        <v>0</v>
      </c>
    </row>
    <row r="20" s="31" customFormat="1" ht="27" outlineLevel="2" spans="1:7">
      <c r="A20" s="45">
        <v>2330101</v>
      </c>
      <c r="B20" s="46" t="s">
        <v>24</v>
      </c>
      <c r="C20" s="47"/>
      <c r="D20" s="47"/>
      <c r="E20" s="47"/>
      <c r="F20" s="48">
        <f t="shared" si="0"/>
        <v>0</v>
      </c>
      <c r="G20" s="48">
        <f t="shared" si="1"/>
        <v>0</v>
      </c>
    </row>
    <row r="21" s="31" customFormat="1" ht="27" outlineLevel="1" spans="1:7">
      <c r="A21" s="43">
        <v>23302</v>
      </c>
      <c r="B21" s="44" t="s">
        <v>25</v>
      </c>
      <c r="C21" s="41">
        <f t="shared" si="2"/>
        <v>0</v>
      </c>
      <c r="D21" s="41">
        <f t="shared" si="3"/>
        <v>0</v>
      </c>
      <c r="E21" s="41">
        <f t="shared" si="4"/>
        <v>0</v>
      </c>
      <c r="F21" s="42">
        <f t="shared" si="0"/>
        <v>0</v>
      </c>
      <c r="G21" s="42">
        <f t="shared" si="1"/>
        <v>0</v>
      </c>
    </row>
    <row r="22" s="31" customFormat="1" ht="27" outlineLevel="2" spans="1:7">
      <c r="A22" s="45">
        <v>2330201</v>
      </c>
      <c r="B22" s="46" t="s">
        <v>25</v>
      </c>
      <c r="C22" s="47"/>
      <c r="D22" s="47"/>
      <c r="E22" s="47"/>
      <c r="F22" s="48">
        <f t="shared" si="0"/>
        <v>0</v>
      </c>
      <c r="G22" s="48">
        <f t="shared" si="1"/>
        <v>0</v>
      </c>
    </row>
    <row r="23" s="31" customFormat="1" ht="27" outlineLevel="1" spans="1:7">
      <c r="A23" s="43">
        <v>23303</v>
      </c>
      <c r="B23" s="44" t="s">
        <v>26</v>
      </c>
      <c r="C23" s="41">
        <f t="shared" si="2"/>
        <v>0</v>
      </c>
      <c r="D23" s="41">
        <f t="shared" si="3"/>
        <v>3.248</v>
      </c>
      <c r="E23" s="41">
        <f t="shared" si="4"/>
        <v>0</v>
      </c>
      <c r="F23" s="42">
        <f t="shared" si="0"/>
        <v>0</v>
      </c>
      <c r="G23" s="42">
        <f t="shared" si="1"/>
        <v>0</v>
      </c>
    </row>
    <row r="24" s="31" customFormat="1" ht="27" outlineLevel="2" spans="1:7">
      <c r="A24" s="45">
        <v>2330301</v>
      </c>
      <c r="B24" s="46" t="s">
        <v>26</v>
      </c>
      <c r="C24" s="47"/>
      <c r="D24" s="47">
        <v>3.248</v>
      </c>
      <c r="E24" s="47"/>
      <c r="F24" s="48">
        <f t="shared" si="0"/>
        <v>0</v>
      </c>
      <c r="G24" s="48">
        <f t="shared" si="1"/>
        <v>0</v>
      </c>
    </row>
    <row r="25" s="31" customFormat="1" spans="1:7">
      <c r="A25" s="49"/>
      <c r="B25" s="50"/>
      <c r="C25" s="47"/>
      <c r="D25" s="51"/>
      <c r="E25" s="47"/>
      <c r="F25" s="52"/>
      <c r="G25" s="52"/>
    </row>
    <row r="26" s="31" customFormat="1" ht="27" customHeight="1" spans="1:7">
      <c r="A26" s="49"/>
      <c r="B26" s="53" t="s">
        <v>27</v>
      </c>
      <c r="C26" s="54">
        <f>SUM(C5,C18)</f>
        <v>343</v>
      </c>
      <c r="D26" s="54">
        <f>SUM(D5,D18)</f>
        <v>345.132594</v>
      </c>
      <c r="E26" s="54">
        <f>SUM(E5,E18)</f>
        <v>343</v>
      </c>
      <c r="F26" s="52">
        <f>IF(C26&gt;0,E26/C26,0)</f>
        <v>1</v>
      </c>
      <c r="G26" s="52">
        <f>IF(D26&gt;0,E26/D26,0)</f>
        <v>0.993820942915638</v>
      </c>
    </row>
    <row r="27" s="31" customFormat="1" spans="1:2">
      <c r="A27" s="33"/>
      <c r="B27" s="34"/>
    </row>
    <row r="28" s="31" customFormat="1" spans="1:4">
      <c r="A28" s="33"/>
      <c r="B28" s="34"/>
      <c r="D28" s="55"/>
    </row>
    <row r="29" s="31" customFormat="1" spans="1:4">
      <c r="A29" s="33"/>
      <c r="B29" s="34"/>
      <c r="D29" s="56"/>
    </row>
    <row r="30" s="31" customFormat="1" spans="1:4">
      <c r="A30" s="33"/>
      <c r="B30" s="34"/>
      <c r="D30" s="55"/>
    </row>
    <row r="31" s="31" customFormat="1" spans="1:5">
      <c r="A31" s="33"/>
      <c r="B31" s="34"/>
      <c r="D31" s="55"/>
      <c r="E31" s="57"/>
    </row>
  </sheetData>
  <mergeCells count="5">
    <mergeCell ref="A1:G1"/>
    <mergeCell ref="A3:B3"/>
    <mergeCell ref="E3:G3"/>
    <mergeCell ref="C3:C4"/>
    <mergeCell ref="D3:D4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selection activeCell="G65" sqref="G65"/>
    </sheetView>
  </sheetViews>
  <sheetFormatPr defaultColWidth="9" defaultRowHeight="13.5" outlineLevelCol="7"/>
  <cols>
    <col min="1" max="1" width="54.6916666666667" style="2" customWidth="1"/>
    <col min="2" max="3" width="11.4083333333333" style="2" customWidth="1"/>
    <col min="4" max="4" width="11.7" style="2" customWidth="1"/>
    <col min="5" max="6" width="10.1083333333333" style="2" customWidth="1"/>
    <col min="7" max="7" width="9" style="2"/>
    <col min="8" max="8" width="12.6" style="5"/>
    <col min="9" max="16384" width="9" style="2"/>
  </cols>
  <sheetData>
    <row r="1" s="1" customFormat="1" ht="28" customHeight="1" spans="1:8">
      <c r="A1" s="6" t="s">
        <v>28</v>
      </c>
      <c r="B1" s="6"/>
      <c r="C1" s="6"/>
      <c r="D1" s="6"/>
      <c r="E1" s="6"/>
      <c r="F1" s="6"/>
      <c r="H1" s="7"/>
    </row>
    <row r="2" s="2" customFormat="1" ht="17" customHeight="1" spans="6:8">
      <c r="F2" s="8" t="s">
        <v>1</v>
      </c>
      <c r="H2" s="5"/>
    </row>
    <row r="3" s="3" customFormat="1" ht="31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1"/>
      <c r="F3" s="12"/>
      <c r="H3" s="13"/>
    </row>
    <row r="4" s="3" customFormat="1" ht="39" customHeight="1" spans="1:8">
      <c r="A4" s="9"/>
      <c r="B4" s="9"/>
      <c r="C4" s="9"/>
      <c r="D4" s="9" t="s">
        <v>8</v>
      </c>
      <c r="E4" s="14" t="s">
        <v>9</v>
      </c>
      <c r="F4" s="14" t="s">
        <v>10</v>
      </c>
      <c r="H4" s="13"/>
    </row>
    <row r="5" s="4" customFormat="1" ht="20.1" customHeight="1" spans="1:8">
      <c r="A5" s="15" t="s">
        <v>29</v>
      </c>
      <c r="B5" s="16">
        <f>SUM(B6:B20)</f>
        <v>7619</v>
      </c>
      <c r="C5" s="16">
        <f>SUM(C6:C20)</f>
        <v>7624</v>
      </c>
      <c r="D5" s="16">
        <f>SUM(D6:D20)</f>
        <v>7727</v>
      </c>
      <c r="E5" s="17">
        <f t="shared" ref="E5:E50" si="0">IFERROR(D5/B5,0%)</f>
        <v>1.0141750885943</v>
      </c>
      <c r="F5" s="17">
        <f t="shared" ref="F5:F54" si="1">IFERROR(D5/C5,0%)</f>
        <v>1.01350996852046</v>
      </c>
      <c r="H5" s="18"/>
    </row>
    <row r="6" s="2" customFormat="1" ht="20.1" customHeight="1" outlineLevel="1" spans="1:8">
      <c r="A6" s="19" t="s">
        <v>30</v>
      </c>
      <c r="B6" s="20"/>
      <c r="C6" s="20"/>
      <c r="D6" s="20"/>
      <c r="E6" s="21">
        <f t="shared" si="0"/>
        <v>0</v>
      </c>
      <c r="F6" s="21">
        <f t="shared" si="1"/>
        <v>0</v>
      </c>
      <c r="H6" s="5"/>
    </row>
    <row r="7" s="2" customFormat="1" ht="20.1" customHeight="1" outlineLevel="1" spans="1:8">
      <c r="A7" s="19" t="s">
        <v>31</v>
      </c>
      <c r="B7" s="20"/>
      <c r="C7" s="20"/>
      <c r="D7" s="20"/>
      <c r="E7" s="21">
        <f t="shared" si="0"/>
        <v>0</v>
      </c>
      <c r="F7" s="21">
        <f t="shared" si="1"/>
        <v>0</v>
      </c>
      <c r="H7" s="5"/>
    </row>
    <row r="8" s="2" customFormat="1" ht="20.1" customHeight="1" outlineLevel="1" spans="1:8">
      <c r="A8" s="19" t="s">
        <v>32</v>
      </c>
      <c r="B8" s="20">
        <v>232</v>
      </c>
      <c r="C8" s="20">
        <v>237</v>
      </c>
      <c r="D8" s="20">
        <v>237</v>
      </c>
      <c r="E8" s="21">
        <f t="shared" si="0"/>
        <v>1.02155172413793</v>
      </c>
      <c r="F8" s="21">
        <f t="shared" si="1"/>
        <v>1</v>
      </c>
      <c r="H8" s="5"/>
    </row>
    <row r="9" s="2" customFormat="1" ht="20.1" customHeight="1" outlineLevel="1" spans="1:8">
      <c r="A9" s="19" t="s">
        <v>33</v>
      </c>
      <c r="B9" s="20"/>
      <c r="C9" s="20"/>
      <c r="D9" s="20"/>
      <c r="E9" s="21">
        <f t="shared" si="0"/>
        <v>0</v>
      </c>
      <c r="F9" s="21">
        <f t="shared" si="1"/>
        <v>0</v>
      </c>
      <c r="H9" s="5"/>
    </row>
    <row r="10" s="2" customFormat="1" ht="20.1" customHeight="1" outlineLevel="1" spans="1:8">
      <c r="A10" s="19" t="s">
        <v>34</v>
      </c>
      <c r="B10" s="20"/>
      <c r="C10" s="20"/>
      <c r="D10" s="20"/>
      <c r="E10" s="21">
        <f t="shared" si="0"/>
        <v>0</v>
      </c>
      <c r="F10" s="21">
        <f t="shared" si="1"/>
        <v>0</v>
      </c>
      <c r="H10" s="5"/>
    </row>
    <row r="11" s="2" customFormat="1" ht="20.1" customHeight="1" outlineLevel="1" spans="1:8">
      <c r="A11" s="19" t="s">
        <v>35</v>
      </c>
      <c r="B11" s="20"/>
      <c r="C11" s="20"/>
      <c r="D11" s="20"/>
      <c r="E11" s="21">
        <f t="shared" si="0"/>
        <v>0</v>
      </c>
      <c r="F11" s="21">
        <f t="shared" si="1"/>
        <v>0</v>
      </c>
      <c r="H11" s="5"/>
    </row>
    <row r="12" s="2" customFormat="1" ht="20.1" customHeight="1" outlineLevel="1" spans="1:8">
      <c r="A12" s="19" t="s">
        <v>36</v>
      </c>
      <c r="B12" s="20"/>
      <c r="C12" s="20"/>
      <c r="D12" s="20"/>
      <c r="E12" s="21">
        <f t="shared" si="0"/>
        <v>0</v>
      </c>
      <c r="F12" s="21">
        <f t="shared" si="1"/>
        <v>0</v>
      </c>
      <c r="H12" s="5"/>
    </row>
    <row r="13" s="2" customFormat="1" ht="20.1" customHeight="1" outlineLevel="1" spans="1:8">
      <c r="A13" s="19" t="s">
        <v>37</v>
      </c>
      <c r="B13" s="20"/>
      <c r="C13" s="20"/>
      <c r="D13" s="20"/>
      <c r="E13" s="21">
        <f t="shared" si="0"/>
        <v>0</v>
      </c>
      <c r="F13" s="21">
        <f t="shared" si="1"/>
        <v>0</v>
      </c>
      <c r="H13" s="5"/>
    </row>
    <row r="14" s="2" customFormat="1" ht="20.1" customHeight="1" outlineLevel="1" spans="1:8">
      <c r="A14" s="19" t="s">
        <v>38</v>
      </c>
      <c r="B14" s="20"/>
      <c r="C14" s="20"/>
      <c r="D14" s="20"/>
      <c r="E14" s="21">
        <f t="shared" si="0"/>
        <v>0</v>
      </c>
      <c r="F14" s="21">
        <f t="shared" si="1"/>
        <v>0</v>
      </c>
      <c r="H14" s="5"/>
    </row>
    <row r="15" s="2" customFormat="1" ht="20.1" customHeight="1" outlineLevel="1" spans="1:8">
      <c r="A15" s="19" t="s">
        <v>39</v>
      </c>
      <c r="B15" s="20"/>
      <c r="C15" s="20"/>
      <c r="D15" s="20"/>
      <c r="E15" s="21">
        <f t="shared" si="0"/>
        <v>0</v>
      </c>
      <c r="F15" s="21">
        <f t="shared" si="1"/>
        <v>0</v>
      </c>
      <c r="H15" s="5"/>
    </row>
    <row r="16" s="2" customFormat="1" ht="20.1" customHeight="1" outlineLevel="1" spans="1:8">
      <c r="A16" s="19" t="s">
        <v>40</v>
      </c>
      <c r="B16" s="22"/>
      <c r="C16" s="22"/>
      <c r="D16" s="22"/>
      <c r="E16" s="21">
        <f t="shared" si="0"/>
        <v>0</v>
      </c>
      <c r="F16" s="21">
        <f t="shared" si="1"/>
        <v>0</v>
      </c>
      <c r="H16" s="5"/>
    </row>
    <row r="17" s="2" customFormat="1" ht="20.1" customHeight="1" outlineLevel="1" spans="1:8">
      <c r="A17" s="19" t="s">
        <v>41</v>
      </c>
      <c r="B17" s="20"/>
      <c r="C17" s="20"/>
      <c r="D17" s="20"/>
      <c r="E17" s="21">
        <f t="shared" si="0"/>
        <v>0</v>
      </c>
      <c r="F17" s="21">
        <f t="shared" si="1"/>
        <v>0</v>
      </c>
      <c r="H17" s="5"/>
    </row>
    <row r="18" s="2" customFormat="1" ht="20.1" customHeight="1" outlineLevel="1" spans="1:8">
      <c r="A18" s="19" t="s">
        <v>42</v>
      </c>
      <c r="B18" s="20"/>
      <c r="C18" s="20"/>
      <c r="D18" s="20"/>
      <c r="E18" s="21">
        <f t="shared" si="0"/>
        <v>0</v>
      </c>
      <c r="F18" s="21">
        <f t="shared" si="1"/>
        <v>0</v>
      </c>
      <c r="H18" s="5"/>
    </row>
    <row r="19" s="2" customFormat="1" ht="20.1" customHeight="1" outlineLevel="1" spans="1:8">
      <c r="A19" s="19" t="s">
        <v>43</v>
      </c>
      <c r="B19" s="20">
        <v>7387</v>
      </c>
      <c r="C19" s="20">
        <v>7387</v>
      </c>
      <c r="D19" s="20">
        <v>7490</v>
      </c>
      <c r="E19" s="21">
        <f t="shared" si="0"/>
        <v>1.01394341410586</v>
      </c>
      <c r="F19" s="21">
        <f t="shared" si="1"/>
        <v>1.01394341410586</v>
      </c>
      <c r="H19" s="5"/>
    </row>
    <row r="20" s="2" customFormat="1" ht="20.1" customHeight="1" outlineLevel="1" spans="1:8">
      <c r="A20" s="19" t="s">
        <v>44</v>
      </c>
      <c r="B20" s="20"/>
      <c r="C20" s="20"/>
      <c r="D20" s="20"/>
      <c r="E20" s="21">
        <f t="shared" si="0"/>
        <v>0</v>
      </c>
      <c r="F20" s="21">
        <f t="shared" si="1"/>
        <v>0</v>
      </c>
      <c r="H20" s="5"/>
    </row>
    <row r="21" s="4" customFormat="1" ht="20.1" customHeight="1" spans="1:8">
      <c r="A21" s="15" t="s">
        <v>45</v>
      </c>
      <c r="B21" s="16">
        <f>SUM(B22:B36)</f>
        <v>42</v>
      </c>
      <c r="C21" s="16">
        <f>SUM(C22:C36)</f>
        <v>38</v>
      </c>
      <c r="D21" s="16">
        <f>SUM(D22:D36)</f>
        <v>0</v>
      </c>
      <c r="E21" s="17">
        <f t="shared" si="0"/>
        <v>0</v>
      </c>
      <c r="F21" s="17">
        <f t="shared" si="1"/>
        <v>0</v>
      </c>
      <c r="H21" s="18"/>
    </row>
    <row r="22" s="2" customFormat="1" ht="20.1" customHeight="1" outlineLevel="1" spans="1:8">
      <c r="A22" s="19" t="s">
        <v>46</v>
      </c>
      <c r="B22" s="20"/>
      <c r="C22" s="20"/>
      <c r="D22" s="20"/>
      <c r="E22" s="21">
        <f t="shared" si="0"/>
        <v>0</v>
      </c>
      <c r="F22" s="21">
        <f t="shared" si="1"/>
        <v>0</v>
      </c>
      <c r="H22" s="5"/>
    </row>
    <row r="23" s="2" customFormat="1" ht="20.1" customHeight="1" outlineLevel="1" spans="1:8">
      <c r="A23" s="19" t="s">
        <v>47</v>
      </c>
      <c r="B23" s="20"/>
      <c r="C23" s="20"/>
      <c r="D23" s="20"/>
      <c r="E23" s="21">
        <f t="shared" si="0"/>
        <v>0</v>
      </c>
      <c r="F23" s="21">
        <f t="shared" si="1"/>
        <v>0</v>
      </c>
      <c r="H23" s="5"/>
    </row>
    <row r="24" s="2" customFormat="1" ht="20.1" customHeight="1" outlineLevel="1" spans="1:8">
      <c r="A24" s="19" t="s">
        <v>48</v>
      </c>
      <c r="B24" s="20"/>
      <c r="C24" s="20">
        <v>1</v>
      </c>
      <c r="D24" s="20"/>
      <c r="E24" s="21">
        <f t="shared" si="0"/>
        <v>0</v>
      </c>
      <c r="F24" s="21">
        <f t="shared" si="1"/>
        <v>0</v>
      </c>
      <c r="H24" s="5"/>
    </row>
    <row r="25" s="2" customFormat="1" ht="20.1" customHeight="1" outlineLevel="1" spans="1:8">
      <c r="A25" s="19" t="s">
        <v>49</v>
      </c>
      <c r="B25" s="20"/>
      <c r="C25" s="20"/>
      <c r="D25" s="20"/>
      <c r="E25" s="21">
        <f t="shared" si="0"/>
        <v>0</v>
      </c>
      <c r="F25" s="21">
        <f t="shared" si="1"/>
        <v>0</v>
      </c>
      <c r="H25" s="5"/>
    </row>
    <row r="26" s="2" customFormat="1" ht="20.1" customHeight="1" outlineLevel="1" spans="1:8">
      <c r="A26" s="19" t="s">
        <v>50</v>
      </c>
      <c r="B26" s="20"/>
      <c r="C26" s="20"/>
      <c r="D26" s="20"/>
      <c r="E26" s="21">
        <f t="shared" si="0"/>
        <v>0</v>
      </c>
      <c r="F26" s="21">
        <f t="shared" si="1"/>
        <v>0</v>
      </c>
      <c r="H26" s="5"/>
    </row>
    <row r="27" s="2" customFormat="1" ht="20.1" customHeight="1" outlineLevel="1" spans="1:8">
      <c r="A27" s="19" t="s">
        <v>51</v>
      </c>
      <c r="B27" s="20"/>
      <c r="C27" s="20"/>
      <c r="D27" s="20"/>
      <c r="E27" s="21">
        <f t="shared" si="0"/>
        <v>0</v>
      </c>
      <c r="F27" s="21">
        <f t="shared" si="1"/>
        <v>0</v>
      </c>
      <c r="H27" s="5"/>
    </row>
    <row r="28" s="2" customFormat="1" ht="20.1" customHeight="1" outlineLevel="1" spans="1:8">
      <c r="A28" s="19" t="s">
        <v>52</v>
      </c>
      <c r="B28" s="20"/>
      <c r="C28" s="20"/>
      <c r="D28" s="20"/>
      <c r="E28" s="21">
        <f t="shared" si="0"/>
        <v>0</v>
      </c>
      <c r="F28" s="21">
        <f t="shared" si="1"/>
        <v>0</v>
      </c>
      <c r="H28" s="5"/>
    </row>
    <row r="29" s="2" customFormat="1" ht="20.1" customHeight="1" outlineLevel="1" spans="1:8">
      <c r="A29" s="19" t="s">
        <v>53</v>
      </c>
      <c r="B29" s="20"/>
      <c r="C29" s="20"/>
      <c r="D29" s="20"/>
      <c r="E29" s="21">
        <f t="shared" si="0"/>
        <v>0</v>
      </c>
      <c r="F29" s="21">
        <f t="shared" si="1"/>
        <v>0</v>
      </c>
      <c r="H29" s="5"/>
    </row>
    <row r="30" s="2" customFormat="1" ht="20.1" customHeight="1" outlineLevel="1" spans="1:8">
      <c r="A30" s="19" t="s">
        <v>54</v>
      </c>
      <c r="B30" s="20"/>
      <c r="C30" s="20"/>
      <c r="D30" s="20"/>
      <c r="E30" s="21">
        <f t="shared" si="0"/>
        <v>0</v>
      </c>
      <c r="F30" s="21">
        <f t="shared" si="1"/>
        <v>0</v>
      </c>
      <c r="H30" s="5"/>
    </row>
    <row r="31" s="2" customFormat="1" ht="20.1" customHeight="1" outlineLevel="1" spans="1:8">
      <c r="A31" s="19" t="s">
        <v>55</v>
      </c>
      <c r="B31" s="20"/>
      <c r="C31" s="20"/>
      <c r="D31" s="20"/>
      <c r="E31" s="21">
        <f t="shared" si="0"/>
        <v>0</v>
      </c>
      <c r="F31" s="21">
        <f t="shared" si="1"/>
        <v>0</v>
      </c>
      <c r="H31" s="5"/>
    </row>
    <row r="32" s="2" customFormat="1" ht="20.1" customHeight="1" outlineLevel="1" spans="1:8">
      <c r="A32" s="19" t="s">
        <v>56</v>
      </c>
      <c r="B32" s="22"/>
      <c r="C32" s="22"/>
      <c r="D32" s="22"/>
      <c r="E32" s="21">
        <f t="shared" si="0"/>
        <v>0</v>
      </c>
      <c r="F32" s="21">
        <f t="shared" si="1"/>
        <v>0</v>
      </c>
      <c r="H32" s="5"/>
    </row>
    <row r="33" s="2" customFormat="1" ht="20.1" customHeight="1" outlineLevel="1" spans="1:8">
      <c r="A33" s="19" t="s">
        <v>57</v>
      </c>
      <c r="B33" s="20"/>
      <c r="C33" s="20"/>
      <c r="D33" s="20"/>
      <c r="E33" s="21">
        <f t="shared" si="0"/>
        <v>0</v>
      </c>
      <c r="F33" s="21">
        <f t="shared" si="1"/>
        <v>0</v>
      </c>
      <c r="H33" s="5"/>
    </row>
    <row r="34" s="2" customFormat="1" ht="20.1" customHeight="1" outlineLevel="1" spans="1:8">
      <c r="A34" s="19" t="s">
        <v>58</v>
      </c>
      <c r="B34" s="20"/>
      <c r="C34" s="20"/>
      <c r="D34" s="20"/>
      <c r="E34" s="21">
        <f t="shared" si="0"/>
        <v>0</v>
      </c>
      <c r="F34" s="21">
        <f t="shared" si="1"/>
        <v>0</v>
      </c>
      <c r="H34" s="5"/>
    </row>
    <row r="35" s="2" customFormat="1" ht="20.1" customHeight="1" outlineLevel="1" spans="1:8">
      <c r="A35" s="19" t="s">
        <v>59</v>
      </c>
      <c r="B35" s="20">
        <v>42</v>
      </c>
      <c r="C35" s="20">
        <v>37</v>
      </c>
      <c r="D35" s="20"/>
      <c r="E35" s="21">
        <f t="shared" si="0"/>
        <v>0</v>
      </c>
      <c r="F35" s="21">
        <f t="shared" si="1"/>
        <v>0</v>
      </c>
      <c r="H35" s="5"/>
    </row>
    <row r="36" s="2" customFormat="1" ht="20.1" customHeight="1" outlineLevel="1" spans="1:8">
      <c r="A36" s="19" t="s">
        <v>60</v>
      </c>
      <c r="B36" s="20"/>
      <c r="C36" s="20"/>
      <c r="D36" s="20"/>
      <c r="E36" s="21">
        <f t="shared" si="0"/>
        <v>0</v>
      </c>
      <c r="F36" s="21">
        <f t="shared" si="1"/>
        <v>0</v>
      </c>
      <c r="H36" s="5"/>
    </row>
    <row r="37" s="4" customFormat="1" ht="20.1" customHeight="1" spans="1:8">
      <c r="A37" s="15" t="s">
        <v>61</v>
      </c>
      <c r="B37" s="16">
        <f>SUM(B38,B51)</f>
        <v>0</v>
      </c>
      <c r="C37" s="16">
        <f>SUM(C38,C51)</f>
        <v>0</v>
      </c>
      <c r="D37" s="16">
        <f>SUM(D38,D51)</f>
        <v>0</v>
      </c>
      <c r="E37" s="17">
        <f t="shared" si="0"/>
        <v>0</v>
      </c>
      <c r="F37" s="17">
        <f t="shared" si="1"/>
        <v>0</v>
      </c>
      <c r="H37" s="18"/>
    </row>
    <row r="38" s="2" customFormat="1" ht="20.1" customHeight="1" outlineLevel="1" spans="1:8">
      <c r="A38" s="19" t="s">
        <v>62</v>
      </c>
      <c r="B38" s="20">
        <f>SUM(B39:B50)</f>
        <v>0</v>
      </c>
      <c r="C38" s="20">
        <f>SUM(C39:C50)</f>
        <v>0</v>
      </c>
      <c r="D38" s="20">
        <f>SUM(D39:D50)</f>
        <v>0</v>
      </c>
      <c r="E38" s="21">
        <f t="shared" si="0"/>
        <v>0</v>
      </c>
      <c r="F38" s="21">
        <f t="shared" si="1"/>
        <v>0</v>
      </c>
      <c r="H38" s="5"/>
    </row>
    <row r="39" s="2" customFormat="1" ht="20.1" customHeight="1" outlineLevel="2" spans="1:8">
      <c r="A39" s="23" t="s">
        <v>63</v>
      </c>
      <c r="B39" s="20"/>
      <c r="C39" s="20"/>
      <c r="D39" s="20"/>
      <c r="E39" s="21">
        <f t="shared" si="0"/>
        <v>0</v>
      </c>
      <c r="F39" s="21">
        <f t="shared" si="1"/>
        <v>0</v>
      </c>
      <c r="H39" s="5"/>
    </row>
    <row r="40" s="2" customFormat="1" ht="20.1" customHeight="1" outlineLevel="2" spans="1:8">
      <c r="A40" s="23" t="s">
        <v>64</v>
      </c>
      <c r="B40" s="20"/>
      <c r="C40" s="20"/>
      <c r="D40" s="20"/>
      <c r="E40" s="21">
        <f t="shared" si="0"/>
        <v>0</v>
      </c>
      <c r="F40" s="21">
        <f t="shared" si="1"/>
        <v>0</v>
      </c>
      <c r="H40" s="5"/>
    </row>
    <row r="41" s="2" customFormat="1" ht="20.1" customHeight="1" outlineLevel="2" spans="1:8">
      <c r="A41" s="23" t="s">
        <v>65</v>
      </c>
      <c r="B41" s="20"/>
      <c r="C41" s="20"/>
      <c r="D41" s="20"/>
      <c r="E41" s="21">
        <f t="shared" si="0"/>
        <v>0</v>
      </c>
      <c r="F41" s="21">
        <f t="shared" si="1"/>
        <v>0</v>
      </c>
      <c r="H41" s="5"/>
    </row>
    <row r="42" s="2" customFormat="1" ht="20.1" customHeight="1" outlineLevel="2" spans="1:8">
      <c r="A42" s="23" t="s">
        <v>66</v>
      </c>
      <c r="B42" s="20"/>
      <c r="C42" s="20"/>
      <c r="D42" s="20"/>
      <c r="E42" s="21">
        <f t="shared" si="0"/>
        <v>0</v>
      </c>
      <c r="F42" s="21">
        <f t="shared" si="1"/>
        <v>0</v>
      </c>
      <c r="H42" s="5"/>
    </row>
    <row r="43" s="2" customFormat="1" ht="20.1" customHeight="1" outlineLevel="2" spans="1:8">
      <c r="A43" s="23" t="s">
        <v>67</v>
      </c>
      <c r="B43" s="20"/>
      <c r="C43" s="20"/>
      <c r="D43" s="20"/>
      <c r="E43" s="21">
        <f t="shared" si="0"/>
        <v>0</v>
      </c>
      <c r="F43" s="21">
        <f t="shared" si="1"/>
        <v>0</v>
      </c>
      <c r="H43" s="5"/>
    </row>
    <row r="44" s="2" customFormat="1" ht="20.1" customHeight="1" outlineLevel="2" spans="1:8">
      <c r="A44" s="23" t="s">
        <v>68</v>
      </c>
      <c r="B44" s="20"/>
      <c r="C44" s="20"/>
      <c r="D44" s="20"/>
      <c r="E44" s="21">
        <f t="shared" si="0"/>
        <v>0</v>
      </c>
      <c r="F44" s="21">
        <f t="shared" si="1"/>
        <v>0</v>
      </c>
      <c r="H44" s="5"/>
    </row>
    <row r="45" s="2" customFormat="1" ht="20.1" customHeight="1" outlineLevel="2" spans="1:8">
      <c r="A45" s="23" t="s">
        <v>69</v>
      </c>
      <c r="B45" s="20"/>
      <c r="C45" s="20"/>
      <c r="D45" s="20"/>
      <c r="E45" s="21">
        <f t="shared" si="0"/>
        <v>0</v>
      </c>
      <c r="F45" s="21">
        <f t="shared" si="1"/>
        <v>0</v>
      </c>
      <c r="H45" s="5"/>
    </row>
    <row r="46" s="2" customFormat="1" ht="20.1" customHeight="1" outlineLevel="2" spans="1:8">
      <c r="A46" s="23" t="s">
        <v>70</v>
      </c>
      <c r="B46" s="20"/>
      <c r="C46" s="20"/>
      <c r="D46" s="20"/>
      <c r="E46" s="21">
        <f t="shared" si="0"/>
        <v>0</v>
      </c>
      <c r="F46" s="21">
        <f t="shared" si="1"/>
        <v>0</v>
      </c>
      <c r="H46" s="5"/>
    </row>
    <row r="47" s="2" customFormat="1" ht="20.1" customHeight="1" outlineLevel="2" spans="1:8">
      <c r="A47" s="23" t="s">
        <v>71</v>
      </c>
      <c r="B47" s="20"/>
      <c r="C47" s="20"/>
      <c r="D47" s="20"/>
      <c r="E47" s="21">
        <f t="shared" si="0"/>
        <v>0</v>
      </c>
      <c r="F47" s="21">
        <f t="shared" si="1"/>
        <v>0</v>
      </c>
      <c r="H47" s="5"/>
    </row>
    <row r="48" s="2" customFormat="1" ht="20.1" customHeight="1" outlineLevel="2" spans="1:8">
      <c r="A48" s="23" t="s">
        <v>72</v>
      </c>
      <c r="B48" s="20"/>
      <c r="C48" s="20"/>
      <c r="D48" s="20"/>
      <c r="E48" s="21">
        <f t="shared" si="0"/>
        <v>0</v>
      </c>
      <c r="F48" s="21">
        <f t="shared" si="1"/>
        <v>0</v>
      </c>
      <c r="H48" s="5"/>
    </row>
    <row r="49" s="2" customFormat="1" ht="20.1" customHeight="1" outlineLevel="2" spans="1:8">
      <c r="A49" s="23" t="s">
        <v>73</v>
      </c>
      <c r="B49" s="20"/>
      <c r="C49" s="20"/>
      <c r="D49" s="20"/>
      <c r="E49" s="21">
        <f t="shared" si="0"/>
        <v>0</v>
      </c>
      <c r="F49" s="21">
        <f t="shared" si="1"/>
        <v>0</v>
      </c>
      <c r="H49" s="5"/>
    </row>
    <row r="50" s="2" customFormat="1" ht="20.1" customHeight="1" outlineLevel="2" spans="1:8">
      <c r="A50" s="23" t="s">
        <v>74</v>
      </c>
      <c r="B50" s="20"/>
      <c r="C50" s="20"/>
      <c r="D50" s="20"/>
      <c r="E50" s="21">
        <f t="shared" si="0"/>
        <v>0</v>
      </c>
      <c r="F50" s="21">
        <f t="shared" si="1"/>
        <v>0</v>
      </c>
      <c r="H50" s="5"/>
    </row>
    <row r="51" s="2" customFormat="1" ht="20.1" customHeight="1" outlineLevel="1" spans="1:8">
      <c r="A51" s="19" t="s">
        <v>75</v>
      </c>
      <c r="B51" s="20">
        <f>SUM(B52:B57)</f>
        <v>0</v>
      </c>
      <c r="C51" s="20">
        <f>SUM(C52:C57)</f>
        <v>0</v>
      </c>
      <c r="D51" s="20">
        <f>SUM(D52:D57)</f>
        <v>0</v>
      </c>
      <c r="E51" s="21">
        <f t="shared" ref="E51:E62" si="2">IFERROR(D51/B51,0%)</f>
        <v>0</v>
      </c>
      <c r="F51" s="21">
        <f t="shared" si="1"/>
        <v>0</v>
      </c>
      <c r="H51" s="5"/>
    </row>
    <row r="52" s="2" customFormat="1" ht="20.1" customHeight="1" outlineLevel="2" spans="1:8">
      <c r="A52" s="23" t="s">
        <v>76</v>
      </c>
      <c r="B52" s="20"/>
      <c r="C52" s="20"/>
      <c r="D52" s="20"/>
      <c r="E52" s="21">
        <f t="shared" si="2"/>
        <v>0</v>
      </c>
      <c r="F52" s="21">
        <f t="shared" si="1"/>
        <v>0</v>
      </c>
      <c r="H52" s="5"/>
    </row>
    <row r="53" s="2" customFormat="1" ht="20.1" customHeight="1" outlineLevel="2" spans="1:8">
      <c r="A53" s="23" t="s">
        <v>77</v>
      </c>
      <c r="B53" s="20"/>
      <c r="C53" s="20"/>
      <c r="D53" s="20"/>
      <c r="E53" s="21">
        <f t="shared" si="2"/>
        <v>0</v>
      </c>
      <c r="F53" s="21">
        <f t="shared" si="1"/>
        <v>0</v>
      </c>
      <c r="H53" s="5"/>
    </row>
    <row r="54" s="2" customFormat="1" ht="20.1" customHeight="1" outlineLevel="2" spans="1:8">
      <c r="A54" s="23" t="s">
        <v>78</v>
      </c>
      <c r="B54" s="20"/>
      <c r="C54" s="20"/>
      <c r="D54" s="20"/>
      <c r="E54" s="21">
        <f t="shared" si="2"/>
        <v>0</v>
      </c>
      <c r="F54" s="21">
        <f t="shared" si="1"/>
        <v>0</v>
      </c>
      <c r="H54" s="5"/>
    </row>
    <row r="55" s="2" customFormat="1" ht="20.1" customHeight="1" outlineLevel="2" spans="1:8">
      <c r="A55" s="23" t="s">
        <v>79</v>
      </c>
      <c r="B55" s="20"/>
      <c r="C55" s="20"/>
      <c r="D55" s="20"/>
      <c r="E55" s="21">
        <f t="shared" si="2"/>
        <v>0</v>
      </c>
      <c r="F55" s="21">
        <f>IFERROR(D55/C55,0%)</f>
        <v>0</v>
      </c>
      <c r="H55" s="5"/>
    </row>
    <row r="56" s="2" customFormat="1" ht="20.1" customHeight="1" outlineLevel="2" spans="1:8">
      <c r="A56" s="23" t="s">
        <v>80</v>
      </c>
      <c r="B56" s="20"/>
      <c r="C56" s="20"/>
      <c r="D56" s="20"/>
      <c r="E56" s="21">
        <f t="shared" si="2"/>
        <v>0</v>
      </c>
      <c r="F56" s="21">
        <f>IFERROR(D56/C56,0%)</f>
        <v>0</v>
      </c>
      <c r="H56" s="5"/>
    </row>
    <row r="57" s="2" customFormat="1" ht="20.1" customHeight="1" outlineLevel="2" spans="1:8">
      <c r="A57" s="23" t="s">
        <v>81</v>
      </c>
      <c r="B57" s="20"/>
      <c r="C57" s="20"/>
      <c r="D57" s="20"/>
      <c r="E57" s="21">
        <f t="shared" si="2"/>
        <v>0</v>
      </c>
      <c r="F57" s="21">
        <f>IFERROR(D57/C57,0%)</f>
        <v>0</v>
      </c>
      <c r="H57" s="5"/>
    </row>
    <row r="58" s="2" customFormat="1" ht="20.1" customHeight="1" outlineLevel="1" spans="1:8">
      <c r="A58" s="24"/>
      <c r="B58" s="20"/>
      <c r="C58" s="20"/>
      <c r="D58" s="20"/>
      <c r="E58" s="21">
        <f t="shared" si="2"/>
        <v>0</v>
      </c>
      <c r="F58" s="21">
        <f>IFERROR(D58/C58,0%)</f>
        <v>0</v>
      </c>
      <c r="H58" s="5"/>
    </row>
    <row r="59" s="4" customFormat="1" ht="20.1" customHeight="1" spans="1:8">
      <c r="A59" s="25" t="s">
        <v>27</v>
      </c>
      <c r="B59" s="16">
        <f>SUM(B5,B21,B37)</f>
        <v>7661</v>
      </c>
      <c r="C59" s="16">
        <f>SUM(C5,C21,C37)</f>
        <v>7662</v>
      </c>
      <c r="D59" s="16">
        <f>SUM(D5,D21,D37)</f>
        <v>7727</v>
      </c>
      <c r="E59" s="17">
        <f t="shared" si="2"/>
        <v>1.00861506330766</v>
      </c>
      <c r="F59" s="17">
        <f>IFERROR(D59/C59,0%)</f>
        <v>1.00848342469329</v>
      </c>
      <c r="H59" s="18"/>
    </row>
    <row r="60" s="2" customFormat="1" ht="20.1" customHeight="1" spans="1:8">
      <c r="A60" s="26"/>
      <c r="B60" s="27"/>
      <c r="C60" s="27"/>
      <c r="D60" s="27"/>
      <c r="E60" s="28"/>
      <c r="F60" s="29"/>
      <c r="H60" s="5"/>
    </row>
    <row r="61" s="2" customFormat="1" ht="20.1" hidden="1" customHeight="1" spans="2:8">
      <c r="B61" s="16">
        <f>[1]表9!B48</f>
        <v>2073099</v>
      </c>
      <c r="C61" s="16">
        <f>[1]表9!C48</f>
        <v>2133347</v>
      </c>
      <c r="D61" s="16">
        <f>[1]表9!E48</f>
        <v>1107261</v>
      </c>
      <c r="H61" s="5"/>
    </row>
    <row r="62" s="2" customFormat="1" ht="20.1" hidden="1" customHeight="1" spans="4:8">
      <c r="D62" s="2" t="e">
        <f>D61-#REF!</f>
        <v>#REF!</v>
      </c>
      <c r="H62" s="5"/>
    </row>
    <row r="63" s="2" customFormat="1" ht="20.1" hidden="1" customHeight="1" spans="3:8">
      <c r="C63" s="2" t="e">
        <f>C61-#REF!</f>
        <v>#REF!</v>
      </c>
      <c r="H63" s="5"/>
    </row>
    <row r="64" s="2" customFormat="1" ht="20.1" customHeight="1" spans="8:8">
      <c r="H64" s="5"/>
    </row>
    <row r="65" s="2" customFormat="1" ht="20.1" customHeight="1" spans="8:8">
      <c r="H65" s="5"/>
    </row>
    <row r="66" s="2" customFormat="1" ht="20.1" customHeight="1" spans="8:8">
      <c r="H66" s="5"/>
    </row>
    <row r="67" s="2" customFormat="1" ht="20.1" customHeight="1" spans="8:8">
      <c r="H67" s="5"/>
    </row>
    <row r="68" s="2" customFormat="1" ht="20.1" customHeight="1" spans="8:8">
      <c r="H68" s="5"/>
    </row>
    <row r="69" s="2" customFormat="1" ht="20.1" customHeight="1" spans="8:8">
      <c r="H69" s="5"/>
    </row>
    <row r="70" s="2" customFormat="1" ht="20.1" customHeight="1" spans="8:8">
      <c r="H70" s="5"/>
    </row>
    <row r="71" s="2" customFormat="1" ht="20.1" customHeight="1" spans="8:8">
      <c r="H71" s="5"/>
    </row>
    <row r="72" s="2" customFormat="1" ht="20.1" customHeight="1" spans="8:8">
      <c r="H72" s="5"/>
    </row>
    <row r="73" s="2" customFormat="1" ht="20.1" customHeight="1" spans="8:8">
      <c r="H73" s="5"/>
    </row>
    <row r="74" s="2" customFormat="1" ht="20.1" customHeight="1" spans="8:8">
      <c r="H74" s="5"/>
    </row>
    <row r="75" s="2" customFormat="1" ht="20.1" customHeight="1" spans="8:8">
      <c r="H75" s="5"/>
    </row>
    <row r="76" s="2" customFormat="1" ht="20.1" customHeight="1" spans="8:8">
      <c r="H76" s="5"/>
    </row>
    <row r="77" s="2" customFormat="1" ht="20.1" customHeight="1" spans="8:8">
      <c r="H77" s="5"/>
    </row>
    <row r="78" s="2" customFormat="1" ht="20.1" customHeight="1" spans="8:8">
      <c r="H78" s="5"/>
    </row>
    <row r="79" s="2" customFormat="1" ht="20.1" customHeight="1" spans="8:8">
      <c r="H79" s="5"/>
    </row>
    <row r="80" s="2" customFormat="1" ht="20.1" customHeight="1" spans="8:8">
      <c r="H80" s="5"/>
    </row>
    <row r="81" s="2" customFormat="1" ht="20.1" customHeight="1" spans="8:8">
      <c r="H81" s="5"/>
    </row>
    <row r="82" s="2" customFormat="1" ht="20.1" customHeight="1" spans="8:8">
      <c r="H82" s="5"/>
    </row>
    <row r="83" s="2" customFormat="1" ht="20.1" customHeight="1" spans="8:8">
      <c r="H83" s="5"/>
    </row>
    <row r="84" s="2" customFormat="1" ht="20.1" customHeight="1" spans="8:8">
      <c r="H84" s="5"/>
    </row>
    <row r="85" s="2" customFormat="1" ht="20.1" customHeight="1" spans="8:8">
      <c r="H85" s="5"/>
    </row>
    <row r="86" s="2" customFormat="1" ht="20.1" customHeight="1" spans="8:8">
      <c r="H86" s="5"/>
    </row>
    <row r="87" s="2" customFormat="1" ht="20.1" customHeight="1" spans="8:8">
      <c r="H87" s="5"/>
    </row>
    <row r="88" s="2" customFormat="1" ht="20.1" customHeight="1" spans="8:8">
      <c r="H88" s="5"/>
    </row>
    <row r="89" s="2" customFormat="1" ht="20.1" customHeight="1" spans="8:8">
      <c r="H89" s="5"/>
    </row>
    <row r="90" s="2" customFormat="1" ht="20.1" customHeight="1" spans="8:8">
      <c r="H90" s="5"/>
    </row>
  </sheetData>
  <mergeCells count="5">
    <mergeCell ref="A1:F1"/>
    <mergeCell ref="D3:F3"/>
    <mergeCell ref="A3:A4"/>
    <mergeCell ref="B3:B4"/>
    <mergeCell ref="C3:C4"/>
  </mergeCells>
  <printOptions horizontalCentered="1" verticalCentered="1"/>
  <pageMargins left="0.751388888888889" right="0.7513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2025年一般债务还本付息预算支出表</vt:lpstr>
      <vt:lpstr>2025年专项债务还本付息预算支出表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2006-02-19T13:15:00Z</dcterms:created>
  <cp:lastPrinted>2019-12-23T10:44:00Z</cp:lastPrinted>
  <dcterms:modified xsi:type="dcterms:W3CDTF">2025-04-09T07:13:20Z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6588575C52B64719B211F7D24DB337AA_12</vt:lpwstr>
  </property>
</Properties>
</file>