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" yWindow="-15" windowWidth="12000" windowHeight="9030" tabRatio="989" activeTab="1"/>
  </bookViews>
  <sheets>
    <sheet name="目录" sheetId="86" r:id="rId1"/>
    <sheet name="2021年梁子湖区一般公共预算收入情况表" sheetId="1" r:id="rId2"/>
    <sheet name="2021年本级一般公共预算收入情况表" sheetId="2" r:id="rId3"/>
    <sheet name="2021年梁子湖区一般公共预算支出情况表" sheetId="3" r:id="rId4"/>
    <sheet name="2021年本级一般公共预算支出情况表" sheetId="4" r:id="rId5"/>
    <sheet name="2021年梁子湖区一般公共预算基本支出表" sheetId="88" r:id="rId6"/>
    <sheet name="2021年本级一般公共预算基本支出表" sheetId="89" r:id="rId7"/>
    <sheet name="2021年转移支付分项目（地区）决算情况表" sheetId="87" r:id="rId8"/>
    <sheet name="2021年本级专项转移支付情况表" sheetId="80" r:id="rId9"/>
    <sheet name="2021年梁子湖区政府一般债务限额余额表  " sheetId="6" r:id="rId10"/>
    <sheet name="2021年梁子湖区政府性基金收入情况表" sheetId="7" r:id="rId11"/>
    <sheet name="2021年本级政府性基金收入情况表" sheetId="8" r:id="rId12"/>
    <sheet name="2021年梁子湖区政府性基金支出情况表" sheetId="9" r:id="rId13"/>
    <sheet name="2021年本级政府性基金支出情况表" sheetId="10" r:id="rId14"/>
    <sheet name="2021年本级政府性基金专项转移支付情况表 " sheetId="83" r:id="rId15"/>
    <sheet name="2021年梁子湖区政府专项债务限额余额表 " sheetId="11" r:id="rId16"/>
    <sheet name="2021年梁子湖区国有资本经营收入情况表" sheetId="12" r:id="rId17"/>
    <sheet name="2021年本级国有资本经营收入情况表" sheetId="13" r:id="rId18"/>
    <sheet name="2021年梁子湖区国有资本经营支出情况表" sheetId="14" r:id="rId19"/>
    <sheet name="2021年本级国有资本经营支出情况表" sheetId="15" r:id="rId20"/>
    <sheet name="2021年梁子湖区国有资本经营专项转移支付情况表" sheetId="90" r:id="rId21"/>
    <sheet name="2021年本级国有资本经营专项转移支付情况表" sheetId="84" r:id="rId22"/>
    <sheet name="2021年梁子湖区社会保障基金收入情况表" sheetId="16" r:id="rId23"/>
    <sheet name="2021年本级社会保障基金收入情况表" sheetId="17" r:id="rId24"/>
    <sheet name="2021年梁子湖区社会保障基金支出情况表" sheetId="18" r:id="rId25"/>
    <sheet name="2021年本级社会保障基金支出情况表" sheetId="19" r:id="rId26"/>
    <sheet name="2021年梁子湖区财政收入情况表" sheetId="20" r:id="rId27"/>
    <sheet name="2021年梁子湖区财政支出情况表" sheetId="21" r:id="rId28"/>
  </sheets>
  <externalReferences>
    <externalReference r:id="rId29"/>
    <externalReference r:id="rId30"/>
    <externalReference r:id="rId31"/>
    <externalReference r:id="rId32"/>
  </externalReferences>
  <definedNames>
    <definedName name="_2005年8月取数查询_查询_交叉表" localSheetId="8">[1]人员职务!#REF!</definedName>
    <definedName name="_2005年8月取数查询_查询_交叉表">[1]人员职务!#REF!</definedName>
    <definedName name="_xlnm._FilterDatabase" localSheetId="2" hidden="1">'2021年本级一般公共预算收入情况表'!$A$3:$II$51</definedName>
    <definedName name="_xlnm._FilterDatabase" localSheetId="4" hidden="1">'2021年本级一般公共预算支出情况表'!$A$3:$H$26</definedName>
    <definedName name="_xlnm._FilterDatabase" localSheetId="13" hidden="1">'2021年本级政府性基金支出情况表'!$A$3:$M$46</definedName>
    <definedName name="_xlnm._FilterDatabase" localSheetId="1" hidden="1">'2021年梁子湖区一般公共预算收入情况表'!$A$3:$IR$28</definedName>
    <definedName name="_xlnm._FilterDatabase" localSheetId="3" hidden="1">'2021年梁子湖区一般公共预算支出情况表'!$A$3:$K$30</definedName>
    <definedName name="_Order1" hidden="1">255</definedName>
    <definedName name="_Order2" hidden="1">255</definedName>
    <definedName name="_s1">#REF!</definedName>
    <definedName name="BM8_SelectZBM.BM8_ZBMChangeKMM" localSheetId="8">[2]!BM8_SelectZBM.BM8_ZBMChangeKMM</definedName>
    <definedName name="BM8_SelectZBM.BM8_ZBMChangeKMM">[3]!BM8_SelectZBM.BM8_ZBMChangeKMM</definedName>
    <definedName name="BM8_SelectZBM.BM8_ZBMminusOption" localSheetId="8">[2]!BM8_SelectZBM.BM8_ZBMminusOption</definedName>
    <definedName name="BM8_SelectZBM.BM8_ZBMminusOption">[3]!BM8_SelectZBM.BM8_ZBMminusOption</definedName>
    <definedName name="BM8_SelectZBM.BM8_ZBMSumOption" localSheetId="8">[2]!BM8_SelectZBM.BM8_ZBMSumOption</definedName>
    <definedName name="BM8_SelectZBM.BM8_ZBMSumOption">[3]!BM8_SelectZBM.BM8_ZBMSumOption</definedName>
    <definedName name="_xlnm.Database" localSheetId="8" hidden="1">#REF!</definedName>
    <definedName name="_xlnm.Database">#REF!</definedName>
    <definedName name="gxxe2003">[4]P1012001!$A$6:$E$117</definedName>
    <definedName name="_xlnm.Print_Area" localSheetId="2">'2021年本级一般公共预算收入情况表'!$A$1:$F$51</definedName>
    <definedName name="_xlnm.Print_Area" localSheetId="4">'2021年本级一般公共预算支出情况表'!$B$1:$H$26</definedName>
    <definedName name="_xlnm.Print_Area" localSheetId="11">'2021年本级政府性基金收入情况表'!$A$1:$G$22</definedName>
    <definedName name="_xlnm.Print_Area" localSheetId="13">'2021年本级政府性基金支出情况表'!$B$1:$G$46</definedName>
    <definedName name="_xlnm.Print_Area" localSheetId="26">'2021年梁子湖区财政收入情况表'!$A$1:$F$13</definedName>
    <definedName name="_xlnm.Print_Area" localSheetId="27">'2021年梁子湖区财政支出情况表'!$A$1:$F$13</definedName>
    <definedName name="_xlnm.Print_Area" localSheetId="18">'2021年梁子湖区国有资本经营支出情况表'!$A$1:$E$17</definedName>
    <definedName name="_xlnm.Print_Area" localSheetId="1">'2021年梁子湖区一般公共预算收入情况表'!$A$1:$E$30</definedName>
    <definedName name="_xlnm.Print_Area" localSheetId="3">'2021年梁子湖区一般公共预算支出情况表'!$A$1:$E$30</definedName>
    <definedName name="_xlnm.Print_Area" localSheetId="10">'2021年梁子湖区政府性基金收入情况表'!$A$1:$E$27</definedName>
    <definedName name="_xlnm.Print_Area" localSheetId="12">'2021年梁子湖区政府性基金支出情况表'!$A$1:$E$17</definedName>
    <definedName name="_xlnm.Print_Area" localSheetId="9">'2021年梁子湖区政府一般债务限额余额表  '!$A$1:$C$30</definedName>
    <definedName name="_xlnm.Print_Area" localSheetId="15">'2021年梁子湖区政府专项债务限额余额表 '!$A$2:$C$20</definedName>
    <definedName name="_xlnm.Print_Area">#REF!</definedName>
    <definedName name="_xlnm.Print_Titles" localSheetId="17">'2021年本级国有资本经营收入情况表'!$1:$3</definedName>
    <definedName name="_xlnm.Print_Titles" localSheetId="23">'2021年本级社会保障基金收入情况表'!$1:$3</definedName>
    <definedName name="_xlnm.Print_Titles" localSheetId="2">'2021年本级一般公共预算收入情况表'!$1:$3</definedName>
    <definedName name="_xlnm.Print_Titles" localSheetId="4">'2021年本级一般公共预算支出情况表'!$1:$3</definedName>
    <definedName name="_xlnm.Print_Titles" localSheetId="11">'2021年本级政府性基金收入情况表'!$1:$3</definedName>
    <definedName name="_xlnm.Print_Titles" localSheetId="13">'2021年本级政府性基金支出情况表'!$1:$3</definedName>
    <definedName name="_xlnm.Print_Titles" localSheetId="8">'2021年本级专项转移支付情况表'!$A:$A,'2021年本级专项转移支付情况表'!$1:$10</definedName>
    <definedName name="_xlnm.Print_Titles" localSheetId="22">'2021年梁子湖区社会保障基金收入情况表'!$1:$3</definedName>
    <definedName name="_xlnm.Print_Titles" localSheetId="24">'2021年梁子湖区社会保障基金支出情况表'!$1:$3</definedName>
    <definedName name="_xlnm.Print_Titles" localSheetId="3">'2021年梁子湖区一般公共预算支出情况表'!$1:$3</definedName>
    <definedName name="_xlnm.Print_Titles" localSheetId="10">'2021年梁子湖区政府性基金收入情况表'!$1:$3</definedName>
    <definedName name="_xlnm.Print_Titles" localSheetId="12">'2021年梁子湖区政府性基金支出情况表'!$1:$3</definedName>
    <definedName name="_xlnm.Print_Titles" localSheetId="9">'2021年梁子湖区政府一般债务限额余额表  '!$1:$3</definedName>
    <definedName name="_xlnm.Print_Titles" localSheetId="15">'2021年梁子湖区政府专项债务限额余额表 '!$2:$4</definedName>
    <definedName name="汇率" localSheetId="8">#REF!</definedName>
    <definedName name="汇率">#REF!</definedName>
    <definedName name="生产列1" localSheetId="8">#REF!</definedName>
    <definedName name="生产列1">#REF!</definedName>
    <definedName name="生产列11" localSheetId="8">#REF!</definedName>
    <definedName name="生产列11">#REF!</definedName>
    <definedName name="生产列15" localSheetId="8">#REF!</definedName>
    <definedName name="生产列15">#REF!</definedName>
    <definedName name="生产列16" localSheetId="8">#REF!</definedName>
    <definedName name="生产列16">#REF!</definedName>
    <definedName name="生产列17" localSheetId="8">#REF!</definedName>
    <definedName name="生产列17">#REF!</definedName>
    <definedName name="生产列19" localSheetId="8">#REF!</definedName>
    <definedName name="生产列19">#REF!</definedName>
    <definedName name="生产列2" localSheetId="8">#REF!</definedName>
    <definedName name="生产列2">#REF!</definedName>
    <definedName name="生产列20" localSheetId="8">#REF!</definedName>
    <definedName name="生产列20">#REF!</definedName>
    <definedName name="生产列3" localSheetId="8">#REF!</definedName>
    <definedName name="生产列3">#REF!</definedName>
    <definedName name="生产列4" localSheetId="8">#REF!</definedName>
    <definedName name="生产列4">#REF!</definedName>
    <definedName name="生产列5" localSheetId="8">#REF!</definedName>
    <definedName name="生产列5">#REF!</definedName>
    <definedName name="生产列6" localSheetId="8">#REF!</definedName>
    <definedName name="生产列6">#REF!</definedName>
    <definedName name="生产列7" localSheetId="8">#REF!</definedName>
    <definedName name="生产列7">#REF!</definedName>
    <definedName name="生产列8" localSheetId="8">#REF!</definedName>
    <definedName name="生产列8">#REF!</definedName>
    <definedName name="生产列9" localSheetId="8">#REF!</definedName>
    <definedName name="生产列9">#REF!</definedName>
    <definedName name="生产期" localSheetId="8">#REF!</definedName>
    <definedName name="生产期">#REF!</definedName>
    <definedName name="生产期1" localSheetId="8">#REF!</definedName>
    <definedName name="生产期1">#REF!</definedName>
    <definedName name="生产期11" localSheetId="8">#REF!</definedName>
    <definedName name="生产期11">#REF!</definedName>
    <definedName name="生产期15" localSheetId="8">#REF!</definedName>
    <definedName name="生产期15">#REF!</definedName>
    <definedName name="生产期16" localSheetId="8">#REF!</definedName>
    <definedName name="生产期16">#REF!</definedName>
    <definedName name="生产期17" localSheetId="8">#REF!</definedName>
    <definedName name="生产期17">#REF!</definedName>
    <definedName name="生产期19" localSheetId="8">#REF!</definedName>
    <definedName name="生产期19">#REF!</definedName>
    <definedName name="生产期2" localSheetId="8">#REF!</definedName>
    <definedName name="生产期2">#REF!</definedName>
    <definedName name="生产期20" localSheetId="8">#REF!</definedName>
    <definedName name="生产期20">#REF!</definedName>
    <definedName name="生产期3" localSheetId="8">#REF!</definedName>
    <definedName name="生产期3">#REF!</definedName>
    <definedName name="生产期4" localSheetId="8">#REF!</definedName>
    <definedName name="生产期4">#REF!</definedName>
    <definedName name="生产期5" localSheetId="8">#REF!</definedName>
    <definedName name="生产期5">#REF!</definedName>
    <definedName name="生产期6" localSheetId="8">#REF!</definedName>
    <definedName name="生产期6">#REF!</definedName>
    <definedName name="生产期7" localSheetId="8">#REF!</definedName>
    <definedName name="生产期7">#REF!</definedName>
    <definedName name="生产期8" localSheetId="8">#REF!</definedName>
    <definedName name="生产期8">#REF!</definedName>
    <definedName name="生产期9" localSheetId="8">#REF!</definedName>
    <definedName name="生产期9">#REF!</definedName>
    <definedName name="生产日期">#REF!</definedName>
  </definedNames>
  <calcPr calcId="144525" iterate="1"/>
</workbook>
</file>

<file path=xl/calcChain.xml><?xml version="1.0" encoding="utf-8"?>
<calcChain xmlns="http://schemas.openxmlformats.org/spreadsheetml/2006/main">
  <c r="B81" i="87" l="1"/>
  <c r="B80" i="87"/>
  <c r="B79" i="87"/>
  <c r="B78" i="87"/>
  <c r="B77" i="87"/>
  <c r="I76" i="87"/>
  <c r="I71" i="87" s="1"/>
  <c r="H76" i="87"/>
  <c r="G76" i="87"/>
  <c r="F76" i="87"/>
  <c r="E76" i="87"/>
  <c r="D76" i="87"/>
  <c r="B76" i="87" s="1"/>
  <c r="C76" i="87"/>
  <c r="B75" i="87"/>
  <c r="I74" i="87"/>
  <c r="H74" i="87"/>
  <c r="G74" i="87"/>
  <c r="F74" i="87"/>
  <c r="F71" i="87" s="1"/>
  <c r="E74" i="87"/>
  <c r="E71" i="87" s="1"/>
  <c r="D74" i="87"/>
  <c r="C74" i="87"/>
  <c r="B73" i="87"/>
  <c r="I72" i="87"/>
  <c r="H72" i="87"/>
  <c r="G72" i="87"/>
  <c r="G71" i="87" s="1"/>
  <c r="F72" i="87"/>
  <c r="E72" i="87"/>
  <c r="D72" i="87"/>
  <c r="C72" i="87"/>
  <c r="B72" i="87" s="1"/>
  <c r="H71" i="87"/>
  <c r="D71" i="87"/>
  <c r="C71" i="87"/>
  <c r="B70" i="87"/>
  <c r="I69" i="87"/>
  <c r="H69" i="87"/>
  <c r="G69" i="87"/>
  <c r="F69" i="87"/>
  <c r="E69" i="87"/>
  <c r="D69" i="87"/>
  <c r="B69" i="87" s="1"/>
  <c r="C69" i="87"/>
  <c r="B68" i="87"/>
  <c r="I67" i="87"/>
  <c r="B67" i="87" s="1"/>
  <c r="H67" i="87"/>
  <c r="G67" i="87"/>
  <c r="F67" i="87"/>
  <c r="E67" i="87"/>
  <c r="D67" i="87"/>
  <c r="C67" i="87"/>
  <c r="B66" i="87"/>
  <c r="I65" i="87"/>
  <c r="H65" i="87"/>
  <c r="G65" i="87"/>
  <c r="F65" i="87"/>
  <c r="E65" i="87"/>
  <c r="D65" i="87"/>
  <c r="C65" i="87"/>
  <c r="B65" i="87"/>
  <c r="B64" i="87"/>
  <c r="I63" i="87"/>
  <c r="H63" i="87"/>
  <c r="G63" i="87"/>
  <c r="F63" i="87"/>
  <c r="E63" i="87"/>
  <c r="D63" i="87"/>
  <c r="C63" i="87"/>
  <c r="B63" i="87" s="1"/>
  <c r="B62" i="87"/>
  <c r="B61" i="87"/>
  <c r="B60" i="87"/>
  <c r="B59" i="87"/>
  <c r="C58" i="87"/>
  <c r="C54" i="87" s="1"/>
  <c r="B54" i="87" s="1"/>
  <c r="B58" i="87"/>
  <c r="B57" i="87"/>
  <c r="B56" i="87"/>
  <c r="B55" i="87"/>
  <c r="I54" i="87"/>
  <c r="H54" i="87"/>
  <c r="G54" i="87"/>
  <c r="F54" i="87"/>
  <c r="E54" i="87"/>
  <c r="D54" i="87"/>
  <c r="B53" i="87"/>
  <c r="I52" i="87"/>
  <c r="H52" i="87"/>
  <c r="G52" i="87"/>
  <c r="F52" i="87"/>
  <c r="E52" i="87"/>
  <c r="E7" i="87" s="1"/>
  <c r="D52" i="87"/>
  <c r="C52" i="87"/>
  <c r="B51" i="87"/>
  <c r="B50" i="87"/>
  <c r="B49" i="87"/>
  <c r="I48" i="87"/>
  <c r="H48" i="87"/>
  <c r="G48" i="87"/>
  <c r="F48" i="87"/>
  <c r="E48" i="87"/>
  <c r="D48" i="87"/>
  <c r="B48" i="87" s="1"/>
  <c r="C48" i="87"/>
  <c r="B47" i="87"/>
  <c r="B46" i="87"/>
  <c r="B45" i="87"/>
  <c r="B44" i="87"/>
  <c r="B43" i="87"/>
  <c r="B42" i="87"/>
  <c r="I41" i="87"/>
  <c r="H41" i="87"/>
  <c r="G41" i="87"/>
  <c r="F41" i="87"/>
  <c r="B41" i="87" s="1"/>
  <c r="E41" i="87"/>
  <c r="D41" i="87"/>
  <c r="C41" i="87"/>
  <c r="B40" i="87"/>
  <c r="B39" i="87"/>
  <c r="B38" i="87"/>
  <c r="B37" i="87"/>
  <c r="B36" i="87"/>
  <c r="B35" i="87"/>
  <c r="B34" i="87"/>
  <c r="B33" i="87"/>
  <c r="B32" i="87"/>
  <c r="I31" i="87"/>
  <c r="H31" i="87"/>
  <c r="G31" i="87"/>
  <c r="F31" i="87"/>
  <c r="E31" i="87"/>
  <c r="D31" i="87"/>
  <c r="C31" i="87"/>
  <c r="B31" i="87" s="1"/>
  <c r="B30" i="87"/>
  <c r="B29" i="87"/>
  <c r="B28" i="87"/>
  <c r="B27" i="87"/>
  <c r="I26" i="87"/>
  <c r="H26" i="87"/>
  <c r="G26" i="87"/>
  <c r="F26" i="87"/>
  <c r="E26" i="87"/>
  <c r="D26" i="87"/>
  <c r="C26" i="87"/>
  <c r="B26" i="87" s="1"/>
  <c r="B25" i="87"/>
  <c r="B24" i="87"/>
  <c r="B23" i="87"/>
  <c r="C22" i="87"/>
  <c r="B22" i="87"/>
  <c r="I21" i="87"/>
  <c r="I7" i="87" s="1"/>
  <c r="H21" i="87"/>
  <c r="H7" i="87" s="1"/>
  <c r="H6" i="87" s="1"/>
  <c r="H4" i="87" s="1"/>
  <c r="G21" i="87"/>
  <c r="G7" i="87" s="1"/>
  <c r="G6" i="87" s="1"/>
  <c r="G4" i="87" s="1"/>
  <c r="F21" i="87"/>
  <c r="E21" i="87"/>
  <c r="D21" i="87"/>
  <c r="B21" i="87" s="1"/>
  <c r="C21" i="87"/>
  <c r="B20" i="87"/>
  <c r="B19" i="87"/>
  <c r="B18" i="87"/>
  <c r="B17" i="87"/>
  <c r="B16" i="87"/>
  <c r="B15" i="87"/>
  <c r="B14" i="87"/>
  <c r="B13" i="87"/>
  <c r="B12" i="87"/>
  <c r="B11" i="87"/>
  <c r="B10" i="87"/>
  <c r="B9" i="87"/>
  <c r="I8" i="87"/>
  <c r="H8" i="87"/>
  <c r="G8" i="87"/>
  <c r="F8" i="87"/>
  <c r="E8" i="87"/>
  <c r="D8" i="87"/>
  <c r="C8" i="87"/>
  <c r="B8" i="87" s="1"/>
  <c r="D7" i="87"/>
  <c r="D6" i="87" s="1"/>
  <c r="D4" i="87" s="1"/>
  <c r="B5" i="87"/>
  <c r="I6" i="87" l="1"/>
  <c r="I4" i="87" s="1"/>
  <c r="B71" i="87"/>
  <c r="E6" i="87"/>
  <c r="E4" i="87" s="1"/>
  <c r="F7" i="87"/>
  <c r="F6" i="87" s="1"/>
  <c r="F4" i="87" s="1"/>
  <c r="B74" i="87"/>
  <c r="B52" i="87"/>
  <c r="C7" i="87"/>
  <c r="B49" i="89"/>
  <c r="B20" i="89"/>
  <c r="B4" i="89"/>
  <c r="B69" i="89" s="1"/>
  <c r="C4" i="89"/>
  <c r="D49" i="89"/>
  <c r="C6" i="87" l="1"/>
  <c r="B7" i="87"/>
  <c r="D4" i="89"/>
  <c r="E36" i="10"/>
  <c r="G5" i="8"/>
  <c r="G6" i="8"/>
  <c r="G7" i="8"/>
  <c r="B6" i="87" l="1"/>
  <c r="B4" i="87" s="1"/>
  <c r="C4" i="87"/>
  <c r="B4" i="80"/>
  <c r="D67" i="2"/>
  <c r="F21" i="2" l="1"/>
  <c r="F22" i="2"/>
  <c r="F23" i="2"/>
  <c r="F24" i="2"/>
  <c r="F26" i="2"/>
  <c r="F27" i="2"/>
  <c r="F28" i="2"/>
  <c r="F29" i="2"/>
  <c r="F30" i="2"/>
  <c r="F31" i="2"/>
  <c r="F32" i="2"/>
  <c r="F33" i="2"/>
  <c r="F35" i="2"/>
  <c r="F36" i="2"/>
  <c r="F37" i="2"/>
  <c r="F46" i="2"/>
  <c r="F49" i="2"/>
  <c r="F53" i="2"/>
  <c r="F55" i="2"/>
  <c r="F56" i="2"/>
  <c r="F58" i="2"/>
  <c r="F59" i="2"/>
  <c r="F60" i="2"/>
  <c r="F62" i="2"/>
  <c r="F63" i="2"/>
  <c r="F65" i="2"/>
  <c r="F66" i="2"/>
  <c r="F67" i="2"/>
  <c r="F68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9" i="2"/>
  <c r="F95" i="2"/>
  <c r="B21" i="2" l="1"/>
  <c r="C4" i="4" l="1"/>
  <c r="E4" i="4"/>
  <c r="D4" i="4"/>
  <c r="G8" i="4"/>
  <c r="G9" i="4"/>
  <c r="G10" i="4"/>
  <c r="G11" i="4"/>
  <c r="G12" i="4"/>
  <c r="G13" i="4"/>
  <c r="G14" i="4"/>
  <c r="G15" i="4"/>
  <c r="G16" i="4"/>
  <c r="G17" i="4"/>
  <c r="G19" i="4"/>
  <c r="G22" i="4"/>
  <c r="G23" i="4"/>
  <c r="G24" i="4"/>
  <c r="G25" i="4"/>
  <c r="G27" i="4"/>
  <c r="G28" i="4"/>
  <c r="G7" i="4"/>
  <c r="G5" i="4"/>
  <c r="E39" i="7" l="1"/>
  <c r="D9" i="89" l="1"/>
  <c r="D69" i="89"/>
  <c r="C49" i="89"/>
  <c r="C20" i="89"/>
  <c r="C69" i="89" s="1"/>
  <c r="E10" i="89"/>
  <c r="E69" i="88"/>
  <c r="E54" i="88"/>
  <c r="E53" i="88"/>
  <c r="E51" i="88"/>
  <c r="E50" i="88"/>
  <c r="E49" i="88"/>
  <c r="E38" i="88"/>
  <c r="E37" i="88"/>
  <c r="E36" i="88"/>
  <c r="E35" i="88"/>
  <c r="E19" i="88"/>
  <c r="E18" i="88"/>
  <c r="E17" i="88"/>
  <c r="E15" i="88"/>
  <c r="E14" i="88"/>
  <c r="E13" i="88"/>
  <c r="E12" i="88"/>
  <c r="E11" i="88"/>
  <c r="E10" i="88"/>
  <c r="E9" i="88"/>
  <c r="E8" i="88"/>
  <c r="E7" i="88"/>
  <c r="E6" i="88"/>
  <c r="E5" i="88"/>
  <c r="E4" i="88"/>
  <c r="E54" i="89"/>
  <c r="E49" i="89"/>
  <c r="E18" i="89"/>
  <c r="E19" i="89"/>
  <c r="E17" i="89"/>
  <c r="E4" i="89"/>
  <c r="E5" i="89"/>
  <c r="E6" i="89"/>
  <c r="E7" i="89"/>
  <c r="E8" i="89"/>
  <c r="E11" i="89"/>
  <c r="E12" i="89"/>
  <c r="E14" i="89"/>
  <c r="E15" i="89"/>
  <c r="E69" i="89" l="1"/>
  <c r="E9" i="89"/>
  <c r="C13" i="21" l="1"/>
  <c r="D13" i="21"/>
  <c r="B13" i="21"/>
  <c r="C12" i="21"/>
  <c r="D12" i="21"/>
  <c r="B12" i="21"/>
  <c r="F7" i="21"/>
  <c r="C12" i="80"/>
  <c r="D12" i="80"/>
  <c r="E12" i="80"/>
  <c r="F12" i="80"/>
  <c r="G12" i="80"/>
  <c r="H12" i="80"/>
  <c r="I12" i="80"/>
  <c r="J12" i="80"/>
  <c r="K12" i="80"/>
  <c r="L12" i="80"/>
  <c r="M12" i="80"/>
  <c r="N12" i="80"/>
  <c r="O12" i="80"/>
  <c r="P12" i="80"/>
  <c r="Q12" i="80"/>
  <c r="R12" i="80"/>
  <c r="S12" i="80"/>
  <c r="T12" i="80"/>
  <c r="D33" i="2" l="1"/>
  <c r="G69" i="2"/>
  <c r="G70" i="2"/>
  <c r="G71" i="2"/>
  <c r="G72" i="2"/>
  <c r="G73" i="2"/>
  <c r="G74" i="2"/>
  <c r="G76" i="2"/>
  <c r="G77" i="2"/>
  <c r="G79" i="2"/>
  <c r="G80" i="2"/>
  <c r="G81" i="2"/>
  <c r="G82" i="2"/>
  <c r="G83" i="2"/>
  <c r="G68" i="2"/>
  <c r="G20" i="8" l="1"/>
  <c r="G4" i="8"/>
  <c r="E44" i="7"/>
  <c r="E49" i="7"/>
  <c r="E38" i="7"/>
  <c r="E37" i="7"/>
  <c r="E18" i="7"/>
  <c r="E14" i="7"/>
  <c r="E4" i="7"/>
  <c r="E26" i="9" l="1"/>
  <c r="E22" i="9"/>
  <c r="E18" i="9"/>
  <c r="G8" i="10" l="1"/>
  <c r="G16" i="10"/>
  <c r="G24" i="10"/>
  <c r="G28" i="10"/>
  <c r="G4" i="10"/>
  <c r="D36" i="10"/>
  <c r="D47" i="10" s="1"/>
  <c r="C36" i="10"/>
  <c r="C47" i="10"/>
  <c r="D45" i="10"/>
  <c r="D37" i="10"/>
  <c r="F38" i="10"/>
  <c r="F39" i="10"/>
  <c r="F40" i="10"/>
  <c r="F42" i="10"/>
  <c r="F43" i="10"/>
  <c r="G36" i="10" l="1"/>
  <c r="E47" i="10"/>
  <c r="G47" i="10" s="1"/>
  <c r="E17" i="9"/>
  <c r="E15" i="9"/>
  <c r="E14" i="9"/>
  <c r="E13" i="9"/>
  <c r="E12" i="9"/>
  <c r="E8" i="9"/>
  <c r="E6" i="9"/>
  <c r="E19" i="8"/>
  <c r="G19" i="8" s="1"/>
  <c r="E9" i="7" l="1"/>
  <c r="E10" i="7"/>
  <c r="E11" i="7"/>
  <c r="E22" i="3"/>
  <c r="E23" i="3"/>
  <c r="E24" i="3"/>
  <c r="E26" i="3"/>
  <c r="E27" i="3"/>
  <c r="E28" i="3"/>
  <c r="E5" i="1"/>
  <c r="E6" i="1"/>
  <c r="E7" i="1"/>
  <c r="E8" i="1"/>
  <c r="E9" i="1"/>
  <c r="E10" i="1"/>
  <c r="E11" i="1"/>
  <c r="E12" i="1"/>
  <c r="E13" i="1"/>
  <c r="E15" i="1"/>
  <c r="E16" i="1"/>
  <c r="E18" i="1"/>
  <c r="E20" i="1"/>
  <c r="E21" i="1"/>
  <c r="E22" i="1"/>
  <c r="E23" i="1"/>
  <c r="E25" i="1"/>
  <c r="E26" i="1"/>
  <c r="E30" i="1"/>
  <c r="E4" i="1"/>
  <c r="F6" i="21"/>
  <c r="F5" i="21"/>
  <c r="F4" i="21"/>
  <c r="F7" i="20"/>
  <c r="F6" i="20"/>
  <c r="F5" i="20"/>
  <c r="F4" i="20"/>
  <c r="B4" i="83"/>
  <c r="D49" i="10"/>
  <c r="F48" i="10"/>
  <c r="F47" i="10"/>
  <c r="D46" i="10"/>
  <c r="F10" i="10"/>
  <c r="F9" i="10"/>
  <c r="F5" i="10"/>
  <c r="F4" i="10"/>
  <c r="G17" i="9"/>
  <c r="F17" i="9"/>
  <c r="E15" i="8"/>
  <c r="D15" i="8"/>
  <c r="C15" i="8"/>
  <c r="B15" i="8"/>
  <c r="F13" i="8"/>
  <c r="E13" i="8"/>
  <c r="D13" i="8"/>
  <c r="D22" i="8" s="1"/>
  <c r="C13" i="8"/>
  <c r="C22" i="8" s="1"/>
  <c r="B13" i="8"/>
  <c r="B22" i="8" s="1"/>
  <c r="T10" i="80"/>
  <c r="S10" i="80"/>
  <c r="R10" i="80"/>
  <c r="Q10" i="80"/>
  <c r="P10" i="80"/>
  <c r="O10" i="80"/>
  <c r="N10" i="80"/>
  <c r="M10" i="80"/>
  <c r="L10" i="80"/>
  <c r="K10" i="80"/>
  <c r="J10" i="80"/>
  <c r="I10" i="80"/>
  <c r="H10" i="80"/>
  <c r="G10" i="80"/>
  <c r="F10" i="80"/>
  <c r="E10" i="80"/>
  <c r="D10" i="80"/>
  <c r="C10" i="80"/>
  <c r="F25" i="4"/>
  <c r="F24" i="4"/>
  <c r="F23" i="4"/>
  <c r="F22" i="4"/>
  <c r="F21" i="4"/>
  <c r="F20" i="4"/>
  <c r="F19" i="4"/>
  <c r="F18" i="4"/>
  <c r="F17" i="4"/>
  <c r="F15" i="4"/>
  <c r="F14" i="4"/>
  <c r="F13" i="4"/>
  <c r="F12" i="4"/>
  <c r="F11" i="4"/>
  <c r="F10" i="4"/>
  <c r="F9" i="4"/>
  <c r="F7" i="4"/>
  <c r="F6" i="4"/>
  <c r="F4" i="4"/>
  <c r="E49" i="4"/>
  <c r="D49" i="4"/>
  <c r="C49" i="4"/>
  <c r="G30" i="3"/>
  <c r="F30" i="3"/>
  <c r="E21" i="3"/>
  <c r="E18" i="3"/>
  <c r="E17" i="3"/>
  <c r="E16" i="3"/>
  <c r="E15" i="3"/>
  <c r="E14" i="3"/>
  <c r="E13" i="3"/>
  <c r="E12" i="3"/>
  <c r="E11" i="3"/>
  <c r="E10" i="3"/>
  <c r="E9" i="3"/>
  <c r="E8" i="3"/>
  <c r="E7" i="3"/>
  <c r="E4" i="3"/>
  <c r="C67" i="2"/>
  <c r="B67" i="2"/>
  <c r="C33" i="2"/>
  <c r="B33" i="2"/>
  <c r="D29" i="2"/>
  <c r="C29" i="2"/>
  <c r="B29" i="2"/>
  <c r="D21" i="2"/>
  <c r="C21" i="2"/>
  <c r="G15" i="2"/>
  <c r="F8" i="2"/>
  <c r="D5" i="2"/>
  <c r="C5" i="2"/>
  <c r="B5" i="2"/>
  <c r="B4" i="2" s="1"/>
  <c r="G4" i="1"/>
  <c r="E22" i="8" l="1"/>
  <c r="G22" i="8" s="1"/>
  <c r="C4" i="2"/>
  <c r="D4" i="2"/>
  <c r="F4" i="2" s="1"/>
  <c r="G49" i="4"/>
  <c r="G4" i="4"/>
  <c r="F13" i="21"/>
  <c r="F12" i="21"/>
  <c r="F12" i="20"/>
  <c r="F13" i="20"/>
  <c r="B10" i="80"/>
  <c r="G13" i="8"/>
  <c r="F36" i="10"/>
  <c r="E30" i="3"/>
  <c r="C28" i="2"/>
  <c r="D28" i="2"/>
  <c r="B28" i="2"/>
  <c r="F5" i="2"/>
  <c r="C95" i="2" l="1"/>
  <c r="D95" i="2"/>
  <c r="B95" i="2"/>
</calcChain>
</file>

<file path=xl/sharedStrings.xml><?xml version="1.0" encoding="utf-8"?>
<sst xmlns="http://schemas.openxmlformats.org/spreadsheetml/2006/main" count="1015" uniqueCount="657">
  <si>
    <t xml:space="preserve">   政府决算公开表格目录</t>
  </si>
  <si>
    <t>表一</t>
  </si>
  <si>
    <t>单位：万元</t>
  </si>
  <si>
    <t>项        目</t>
  </si>
  <si>
    <t>预算数</t>
  </si>
  <si>
    <t>决算数</t>
  </si>
  <si>
    <t>占预算数%</t>
  </si>
  <si>
    <t>国库11月份数据</t>
  </si>
  <si>
    <t>一、税收收入</t>
  </si>
  <si>
    <t>　　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</si>
  <si>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</si>
  <si>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</si>
  <si>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</si>
  <si>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</si>
  <si>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</si>
  <si>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</si>
  <si>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</si>
  <si>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</si>
  <si>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</si>
  <si>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</si>
  <si>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</si>
  <si>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</si>
  <si>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</si>
  <si>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</si>
  <si>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</si>
  <si>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</si>
  <si>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</si>
  <si>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</si>
  <si>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</si>
  <si>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国有资源(资产)有偿使用收入</t>
  </si>
  <si>
    <t xml:space="preserve">    其他收入</t>
  </si>
  <si>
    <t>收    入    合    计</t>
  </si>
  <si>
    <t>表二</t>
  </si>
  <si>
    <t>调整预算数</t>
  </si>
  <si>
    <t>预计完成数</t>
  </si>
  <si>
    <t>占预计完成%</t>
  </si>
  <si>
    <t>占调整预算数%</t>
  </si>
  <si>
    <t>一、本级一般公共预算收入</t>
  </si>
  <si>
    <t xml:space="preserve">  （一）税收收入</t>
  </si>
  <si>
    <t xml:space="preserve">  （二）非税收入</t>
  </si>
  <si>
    <t>二、转移性收入</t>
  </si>
  <si>
    <t xml:space="preserve">  （一）返还性收入</t>
  </si>
  <si>
    <t xml:space="preserve">       1.税收返还收入</t>
  </si>
  <si>
    <t xml:space="preserve">       2.体制调整基数返还</t>
  </si>
  <si>
    <t xml:space="preserve">       3.改增增值税五五分成返还基数</t>
  </si>
  <si>
    <t xml:space="preserve">  （二）一般性转移支付收入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</si>
  <si>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</si>
  <si>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</si>
  <si>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</si>
  <si>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</si>
  <si>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</si>
  <si>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</si>
  <si>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成品油税费改革转移支付补助收入</t>
  </si>
  <si>
    <t xml:space="preserve">      基层公检法司转移支付收入</t>
  </si>
  <si>
    <t xml:space="preserve">      城乡义务教育转移支付收入</t>
  </si>
  <si>
    <t xml:space="preserve">      基本养老金转移支付收入</t>
  </si>
  <si>
    <t xml:space="preserve">      城乡居民医疗保险转移支付收入</t>
  </si>
  <si>
    <t xml:space="preserve">      农村综合改革转移支付收入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</si>
  <si>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</si>
  <si>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</si>
  <si>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</si>
  <si>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</si>
  <si>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民族地区转移支付收入</t>
  </si>
  <si>
    <t xml:space="preserve">      边疆地区转移支付收入</t>
  </si>
  <si>
    <t xml:space="preserve">      贫困地区转移支付收入</t>
  </si>
  <si>
    <t xml:space="preserve">      其他一般性转移支付收入</t>
  </si>
  <si>
    <t xml:space="preserve">      公共安全共同财政事权转移支付收入</t>
  </si>
  <si>
    <t xml:space="preserve">      教育共同财政事权转移支付收入</t>
  </si>
  <si>
    <t xml:space="preserve">     文化旅游体育与传媒共同财政事权转移支付</t>
  </si>
  <si>
    <t xml:space="preserve">      社会保障和就业共同财政事权转移支付</t>
  </si>
  <si>
    <t xml:space="preserve">     卫生健康共同财政事权转移支付</t>
  </si>
  <si>
    <t xml:space="preserve">     节能环保共同财政事权转移支付</t>
  </si>
  <si>
    <t xml:space="preserve">     农林水共同财政事权转移支付</t>
  </si>
  <si>
    <t xml:space="preserve">     交通运输共同财政事权转移支付</t>
  </si>
  <si>
    <t xml:space="preserve">     住房保障共同财政事权转移支付</t>
  </si>
  <si>
    <t xml:space="preserve">     其它共同财政事权转移支付</t>
  </si>
  <si>
    <t xml:space="preserve">  （三）专项转移支付收入</t>
  </si>
  <si>
    <t xml:space="preserve">     1、一般公共服务支出</t>
  </si>
  <si>
    <t xml:space="preserve">     2.公共安全支出</t>
  </si>
  <si>
    <t xml:space="preserve">     3、教育支出</t>
  </si>
  <si>
    <t xml:space="preserve">     3、科学技术支出</t>
  </si>
  <si>
    <t xml:space="preserve">     4、文化旅游体育与传媒支出</t>
  </si>
  <si>
    <t xml:space="preserve">     5、社会保障和就业支出</t>
  </si>
  <si>
    <t xml:space="preserve">     6、卫生健康支出</t>
  </si>
  <si>
    <t xml:space="preserve">     7、节能环保支出</t>
  </si>
  <si>
    <t xml:space="preserve">     8、城乡社区支出</t>
  </si>
  <si>
    <t xml:space="preserve">     8、农林水支出</t>
  </si>
  <si>
    <t xml:space="preserve">     9、资源勘探电力信息等事务</t>
  </si>
  <si>
    <t xml:space="preserve">     10、商业服务业等支出</t>
  </si>
  <si>
    <t xml:space="preserve">     11、自然资源海洋气象等支出</t>
  </si>
  <si>
    <t xml:space="preserve">     12、住房保障支出</t>
  </si>
  <si>
    <t xml:space="preserve">     13、粮油物资储备支出</t>
  </si>
  <si>
    <t xml:space="preserve">     14、灾害防治及应急管理支出</t>
  </si>
  <si>
    <t xml:space="preserve">     15、其他支出</t>
  </si>
  <si>
    <t xml:space="preserve">  （四）上解收入</t>
  </si>
  <si>
    <r>
      <rPr>
        <sz val="12"/>
        <rFont val="Times New Roman"/>
        <family val="1"/>
      </rPr>
      <t xml:space="preserve">       1.</t>
    </r>
    <r>
      <rPr>
        <sz val="11"/>
        <rFont val="宋体"/>
        <family val="3"/>
        <charset val="134"/>
      </rPr>
      <t>体制上解支出</t>
    </r>
  </si>
  <si>
    <r>
      <rPr>
        <sz val="12"/>
        <rFont val="Times New Roman"/>
        <family val="1"/>
      </rPr>
      <t xml:space="preserve">       2.</t>
    </r>
    <r>
      <rPr>
        <sz val="11"/>
        <rFont val="宋体"/>
        <family val="3"/>
        <charset val="134"/>
      </rPr>
      <t>专项上解支出</t>
    </r>
  </si>
  <si>
    <t xml:space="preserve">  （五）上年结转收入</t>
  </si>
  <si>
    <t xml:space="preserve">  （六）调入资金</t>
  </si>
  <si>
    <t>三、债务收入②</t>
  </si>
  <si>
    <t/>
  </si>
  <si>
    <t>表三</t>
  </si>
  <si>
    <t>项目</t>
  </si>
  <si>
    <t>11月底国库数据</t>
  </si>
  <si>
    <t>12月国库数据</t>
  </si>
  <si>
    <t>一般公共预算支出合计</t>
  </si>
  <si>
    <t>一、一般公共服务支出</t>
  </si>
  <si>
    <t xml:space="preserve">  一般公共服务支出</t>
  </si>
  <si>
    <t>二、外交支出</t>
  </si>
  <si>
    <t xml:space="preserve">  国防支出</t>
  </si>
  <si>
    <t>三、国防支出</t>
  </si>
  <si>
    <t xml:space="preserve">  公共安全支出</t>
  </si>
  <si>
    <t>四、公共安全支出</t>
  </si>
  <si>
    <t xml:space="preserve">  教育支出</t>
  </si>
  <si>
    <t>五、教育支出</t>
  </si>
  <si>
    <t xml:space="preserve">  科学技术支出</t>
  </si>
  <si>
    <t>六、科学技术支出</t>
  </si>
  <si>
    <t xml:space="preserve">  文化体育与传媒支出</t>
  </si>
  <si>
    <t>七、文化旅游体育与传媒支出</t>
  </si>
  <si>
    <t xml:space="preserve">  社会保障和就业支出</t>
  </si>
  <si>
    <t>八、社会保障和就业支出</t>
  </si>
  <si>
    <t xml:space="preserve">  医疗卫生与计划生育支出</t>
  </si>
  <si>
    <t>九、卫生健康支出</t>
  </si>
  <si>
    <t xml:space="preserve">  节能环保支出</t>
  </si>
  <si>
    <t>十、节能环保支出</t>
  </si>
  <si>
    <t xml:space="preserve">  城乡社区支出</t>
  </si>
  <si>
    <t>十一、城乡社区支出</t>
  </si>
  <si>
    <t xml:space="preserve">  农林水支出</t>
  </si>
  <si>
    <t>十二、农林水支出</t>
  </si>
  <si>
    <t xml:space="preserve">  交通运输支出</t>
  </si>
  <si>
    <t>十三、交通运输支出</t>
  </si>
  <si>
    <t xml:space="preserve">  资源勘探信息等支出</t>
  </si>
  <si>
    <t xml:space="preserve">  商业服务业等支出</t>
  </si>
  <si>
    <t>十五、商业服务业等支出</t>
  </si>
  <si>
    <t xml:space="preserve">  金融支出</t>
  </si>
  <si>
    <t>十六、金融支出</t>
  </si>
  <si>
    <t xml:space="preserve">  援助其他地区支出</t>
  </si>
  <si>
    <t>十七、援助其他地区支出</t>
  </si>
  <si>
    <t xml:space="preserve">  国土海洋气象等支出</t>
  </si>
  <si>
    <t>十八、自然资源海洋气象等支出</t>
  </si>
  <si>
    <t xml:space="preserve">  住房保障支出</t>
  </si>
  <si>
    <t>十九、住房保障支出</t>
  </si>
  <si>
    <t>二十、粮油物资储备支出</t>
  </si>
  <si>
    <t>二十一、灾害防治及应急管理支出</t>
  </si>
  <si>
    <t>二十二、预备费</t>
  </si>
  <si>
    <t xml:space="preserve">  粮油物资储备支出</t>
  </si>
  <si>
    <r>
      <rPr>
        <sz val="10"/>
        <rFont val="宋体"/>
        <family val="3"/>
        <charset val="134"/>
      </rPr>
      <t xml:space="preserve">支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出</t>
    </r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合</t>
    </r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计</t>
    </r>
  </si>
  <si>
    <t>表四</t>
  </si>
  <si>
    <t>备  注</t>
  </si>
  <si>
    <t>一、本级一般公共预算支出</t>
  </si>
  <si>
    <t>（一）一般公共服务支出</t>
  </si>
  <si>
    <t>（二）外交支出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</si>
  <si>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</si>
  <si>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</si>
  <si>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</si>
  <si>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</si>
  <si>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</si>
  <si>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</si>
  <si>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</si>
  <si>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</si>
  <si>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</si>
  <si>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</si>
  <si>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</si>
  <si>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</si>
  <si>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</si>
  <si>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</si>
  <si>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</si>
  <si>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</si>
  <si>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</si>
  <si>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</si>
  <si>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</si>
  <si>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（二十二）其他支出</t>
  </si>
  <si>
    <t xml:space="preserve">二、转移性支出 </t>
  </si>
  <si>
    <t xml:space="preserve">  （一）返还性支出</t>
  </si>
  <si>
    <t xml:space="preserve">       …</t>
  </si>
  <si>
    <t xml:space="preserve">  （二）一般性转移支付</t>
  </si>
  <si>
    <t xml:space="preserve">      资源枯竭城市转移支付补助支出</t>
  </si>
  <si>
    <t xml:space="preserve">      企业事业单位划转补助支出</t>
  </si>
  <si>
    <t xml:space="preserve">      城乡义务教育等转移支付支出</t>
  </si>
  <si>
    <t xml:space="preserve">      农村综合改革转移支付支出</t>
  </si>
  <si>
    <t xml:space="preserve">      固定数额补助支出</t>
  </si>
  <si>
    <t xml:space="preserve">      边疆地区转移支付支出</t>
  </si>
  <si>
    <t xml:space="preserve">  （三）专项转移支付</t>
  </si>
  <si>
    <t xml:space="preserve">       金融</t>
  </si>
  <si>
    <t xml:space="preserve">       一般公共预算调出资金</t>
  </si>
  <si>
    <t>三、债务还本支出</t>
  </si>
  <si>
    <t xml:space="preserve">     地方政府一般债券还本支出</t>
  </si>
  <si>
    <t>支  出  合  计</t>
  </si>
  <si>
    <t xml:space="preserve">         结  转  下  年        </t>
  </si>
  <si>
    <t xml:space="preserve">                                                                       单位：万元</t>
  </si>
  <si>
    <t>地  区</t>
  </si>
  <si>
    <t>合  计</t>
  </si>
  <si>
    <t>一般公共服务支出</t>
  </si>
  <si>
    <t>公共安全支出</t>
  </si>
  <si>
    <t>教育支出</t>
  </si>
  <si>
    <t>科学技术支出</t>
  </si>
  <si>
    <t>文化体育与传媒支出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</si>
  <si>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</si>
  <si>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</si>
  <si>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</si>
  <si>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</si>
  <si>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</si>
  <si>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</si>
  <si>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</si>
  <si>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</si>
  <si>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住房保障支出</t>
  </si>
  <si>
    <t>粮油物资储备支出</t>
  </si>
  <si>
    <t>灾害防治和应急管理支出</t>
  </si>
  <si>
    <t>其他支出</t>
  </si>
  <si>
    <t>梁子湖区</t>
  </si>
  <si>
    <t>地区</t>
  </si>
  <si>
    <t>限额</t>
  </si>
  <si>
    <t>余额</t>
  </si>
  <si>
    <t>项  目</t>
  </si>
  <si>
    <t xml:space="preserve">  国有土地收益基金收入</t>
  </si>
  <si>
    <t xml:space="preserve">  农业土地开发资金收入</t>
  </si>
  <si>
    <t xml:space="preserve">  国有土地使用权出让收入</t>
  </si>
  <si>
    <t xml:space="preserve">  城市基础设施配套费收入</t>
  </si>
  <si>
    <t xml:space="preserve">  污水处理费收入</t>
  </si>
  <si>
    <r>
      <rPr>
        <b/>
        <sz val="11"/>
        <rFont val="宋体"/>
        <family val="3"/>
        <charset val="134"/>
      </rPr>
      <t xml:space="preserve">项 </t>
    </r>
    <r>
      <rPr>
        <b/>
        <sz val="11"/>
        <rFont val="宋体"/>
        <family val="3"/>
        <charset val="134"/>
      </rPr>
      <t xml:space="preserve"> </t>
    </r>
    <r>
      <rPr>
        <b/>
        <sz val="11"/>
        <rFont val="宋体"/>
        <family val="3"/>
        <charset val="134"/>
      </rPr>
      <t>目</t>
    </r>
  </si>
  <si>
    <t xml:space="preserve">   1、城市基础设施配套费收入</t>
  </si>
  <si>
    <t>收入合计</t>
  </si>
  <si>
    <t>转移性收入</t>
  </si>
  <si>
    <t xml:space="preserve">    政府性基金转移收入</t>
  </si>
  <si>
    <t xml:space="preserve">    上年结转收入</t>
  </si>
  <si>
    <t xml:space="preserve">    调入资金</t>
  </si>
  <si>
    <t>债务收入</t>
  </si>
  <si>
    <t xml:space="preserve">      …</t>
  </si>
  <si>
    <r>
      <rPr>
        <sz val="10"/>
        <rFont val="宋体"/>
        <family val="3"/>
        <charset val="134"/>
      </rPr>
      <t xml:space="preserve">收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入</t>
    </r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总</t>
    </r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计</t>
    </r>
  </si>
  <si>
    <t>项   目</t>
  </si>
  <si>
    <r>
      <rPr>
        <sz val="12"/>
        <rFont val="宋体"/>
        <family val="3"/>
        <charset val="134"/>
      </rPr>
      <t>国库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月底数据</t>
    </r>
  </si>
  <si>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月份数据</t>
    </r>
  </si>
  <si>
    <t>文化旅游体育与传媒支出</t>
  </si>
  <si>
    <t>债务付息支出</t>
  </si>
  <si>
    <t>债务发行费用支出</t>
  </si>
  <si>
    <t xml:space="preserve">  其他支出</t>
  </si>
  <si>
    <t xml:space="preserve">  债务发行费用支出</t>
  </si>
  <si>
    <t xml:space="preserve">    大中型水库移民后期扶持基金支出</t>
  </si>
  <si>
    <t xml:space="preserve">      移民补助</t>
  </si>
  <si>
    <t xml:space="preserve">      基础设施建设和经济发展</t>
  </si>
  <si>
    <t xml:space="preserve">      农村基础设施建设支出</t>
  </si>
  <si>
    <t xml:space="preserve">    彩票公益金安排的支出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</si>
  <si>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</si>
  <si>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</si>
  <si>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</si>
  <si>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r>
      <rPr>
        <sz val="10"/>
        <rFont val="宋体"/>
        <family val="3"/>
        <charset val="134"/>
      </rPr>
      <t xml:space="preserve">支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出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合</t>
    </r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计</t>
    </r>
  </si>
  <si>
    <t>债务还本支出</t>
  </si>
  <si>
    <t>支  出  总  计</t>
  </si>
  <si>
    <t xml:space="preserve">                 结  转  下  年</t>
  </si>
  <si>
    <t>项    目</t>
  </si>
  <si>
    <t>备注</t>
  </si>
  <si>
    <t>一、利润收入</t>
  </si>
  <si>
    <t>梁子湖区无国有资本经营收入</t>
  </si>
  <si>
    <t>电力企业利润收入</t>
  </si>
  <si>
    <t>运输企业利润收入</t>
  </si>
  <si>
    <t>机械企业利润收入</t>
  </si>
  <si>
    <t>…</t>
  </si>
  <si>
    <t>二、股利、股息收入</t>
  </si>
  <si>
    <t>国有控股公司股利、股息收入</t>
  </si>
  <si>
    <t>国有参股公司股利、股息收入</t>
  </si>
  <si>
    <t>金融企业公司股利、股息收入</t>
  </si>
  <si>
    <t>三、产权转让收入</t>
  </si>
  <si>
    <t>国有股权、股份转让收入</t>
  </si>
  <si>
    <t>国有独资企业产权转让收入</t>
  </si>
  <si>
    <t>金融企业产权转让收入</t>
  </si>
  <si>
    <t>四、清算收入</t>
  </si>
  <si>
    <t xml:space="preserve">    其他国有资本经营预算企业清算收入</t>
  </si>
  <si>
    <t>五、其他国有资本经营收入</t>
  </si>
  <si>
    <t xml:space="preserve"> 国 有 资 本 经 营 收 入</t>
  </si>
  <si>
    <t>上 年 结 转 收 入</t>
  </si>
  <si>
    <t>收 入 总 计</t>
  </si>
  <si>
    <t>本 级 国 有 资 本 经 营 收 入</t>
  </si>
  <si>
    <t>收 入 合 计</t>
  </si>
  <si>
    <t xml:space="preserve">    国有资本经营预算转移支付收入</t>
  </si>
  <si>
    <t>收  入  总  计</t>
  </si>
  <si>
    <t>一、社会保障和就业支出</t>
  </si>
  <si>
    <t>梁子湖区无国有资本经营支出</t>
  </si>
  <si>
    <t>二、国有资本经营预算支出</t>
  </si>
  <si>
    <t>三、转移性支出</t>
  </si>
  <si>
    <t xml:space="preserve">    调出资金</t>
  </si>
  <si>
    <t>国 有 资 本 经 营 支 出</t>
  </si>
  <si>
    <t xml:space="preserve">结 转 下 年 </t>
  </si>
  <si>
    <t xml:space="preserve">    解决历史遗留问题及改革成本支出</t>
  </si>
  <si>
    <t xml:space="preserve"> 国有企业资本金注入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</si>
  <si>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…</t>
    </r>
  </si>
  <si>
    <t xml:space="preserve"> 其他国有资本经营预算支出</t>
  </si>
  <si>
    <t xml:space="preserve">    国有资本经营预算转移支付支出</t>
  </si>
  <si>
    <t>支 出 合 计</t>
  </si>
  <si>
    <t>国有企业职教幼教退休补助资金</t>
  </si>
  <si>
    <t>三供一业分离移交补助资金</t>
  </si>
  <si>
    <t>梁子湖区无国有资本经营转移支付</t>
  </si>
  <si>
    <t>一、企业职工基本养老保险基金收入</t>
  </si>
  <si>
    <t xml:space="preserve">    其中：保险费收入</t>
  </si>
  <si>
    <t xml:space="preserve">          财政补贴收入</t>
  </si>
  <si>
    <t xml:space="preserve">          利息收入</t>
  </si>
  <si>
    <r>
      <rPr>
        <sz val="10"/>
        <rFont val="宋体"/>
        <family val="3"/>
        <charset val="134"/>
      </rPr>
      <t>二、机关事业单位基本养老保险基金</t>
    </r>
    <r>
      <rPr>
        <sz val="10"/>
        <color indexed="8"/>
        <rFont val="宋体"/>
        <family val="3"/>
        <charset val="134"/>
      </rPr>
      <t>收入</t>
    </r>
  </si>
  <si>
    <r>
      <rPr>
        <sz val="10"/>
        <rFont val="宋体"/>
        <family val="3"/>
        <charset val="134"/>
      </rPr>
      <t>三、城乡居民基本养老保险基金</t>
    </r>
    <r>
      <rPr>
        <sz val="10"/>
        <color indexed="8"/>
        <rFont val="宋体"/>
        <family val="3"/>
        <charset val="134"/>
      </rPr>
      <t>收入</t>
    </r>
  </si>
  <si>
    <t>四、城镇职工基本医疗保险基金收入</t>
  </si>
  <si>
    <r>
      <rPr>
        <sz val="10"/>
        <rFont val="宋体"/>
        <family val="3"/>
        <charset val="134"/>
      </rPr>
      <t>五、城乡居民基本医疗保险基金</t>
    </r>
    <r>
      <rPr>
        <sz val="10"/>
        <color indexed="8"/>
        <rFont val="宋体"/>
        <family val="3"/>
        <charset val="134"/>
      </rPr>
      <t>收入</t>
    </r>
  </si>
  <si>
    <t>六、失业保险基金收入</t>
  </si>
  <si>
    <t>七、工伤保险基金收入</t>
  </si>
  <si>
    <r>
      <rPr>
        <sz val="10"/>
        <rFont val="宋体"/>
        <family val="3"/>
        <charset val="134"/>
      </rPr>
      <t>八、生育保险基金</t>
    </r>
    <r>
      <rPr>
        <sz val="10"/>
        <color indexed="8"/>
        <rFont val="宋体"/>
        <family val="3"/>
        <charset val="134"/>
      </rPr>
      <t>收入</t>
    </r>
  </si>
  <si>
    <t>社会保险基金收入合计</t>
  </si>
  <si>
    <t>三、失业保险基金收入</t>
  </si>
  <si>
    <t>本级社会保险基金收入合计</t>
  </si>
  <si>
    <t>项　目</t>
  </si>
  <si>
    <t>一、企业职工基本养老保险基金支出</t>
  </si>
  <si>
    <t>　　其中：基本养老金支出</t>
  </si>
  <si>
    <t>二、机关事业单位基本养老保险基金支出</t>
  </si>
  <si>
    <r>
      <rPr>
        <sz val="10"/>
        <rFont val="宋体"/>
        <family val="3"/>
        <charset val="134"/>
      </rPr>
      <t>三、城乡居民基本养老保险基金</t>
    </r>
    <r>
      <rPr>
        <sz val="10"/>
        <color indexed="8"/>
        <rFont val="宋体"/>
        <family val="3"/>
        <charset val="134"/>
      </rPr>
      <t>支出</t>
    </r>
  </si>
  <si>
    <t>四、城镇职工基本医疗保险基金支出</t>
  </si>
  <si>
    <t>　　其中：基本医疗保险待遇支出</t>
  </si>
  <si>
    <r>
      <rPr>
        <sz val="10"/>
        <rFont val="宋体"/>
        <family val="3"/>
        <charset val="134"/>
      </rPr>
      <t>五、城乡居民基本医疗保险基金</t>
    </r>
    <r>
      <rPr>
        <sz val="10"/>
        <color indexed="8"/>
        <rFont val="宋体"/>
        <family val="3"/>
        <charset val="134"/>
      </rPr>
      <t>支出</t>
    </r>
  </si>
  <si>
    <t>六、失业保险基金支出</t>
  </si>
  <si>
    <t>　　其中：失业保险金支出</t>
  </si>
  <si>
    <t>七、工伤保险基金支出</t>
  </si>
  <si>
    <t>　　其中：工伤保险待遇支出</t>
  </si>
  <si>
    <r>
      <rPr>
        <sz val="10"/>
        <rFont val="宋体"/>
        <family val="3"/>
        <charset val="134"/>
      </rPr>
      <t>八、生育保险基金</t>
    </r>
    <r>
      <rPr>
        <sz val="10"/>
        <color indexed="8"/>
        <rFont val="宋体"/>
        <family val="3"/>
        <charset val="134"/>
      </rPr>
      <t>支出</t>
    </r>
  </si>
  <si>
    <t>　　其中：生育保险待遇支出</t>
  </si>
  <si>
    <t>社会保险基金支出合计</t>
  </si>
  <si>
    <t>　　其中：社会保险待遇支出</t>
  </si>
  <si>
    <r>
      <rPr>
        <sz val="10"/>
        <rFont val="宋体"/>
        <family val="3"/>
        <charset val="134"/>
      </rPr>
      <t>三、城乡居民基本医疗保险基金</t>
    </r>
    <r>
      <rPr>
        <sz val="10"/>
        <color indexed="8"/>
        <rFont val="宋体"/>
        <family val="3"/>
        <charset val="134"/>
      </rPr>
      <t>支出</t>
    </r>
  </si>
  <si>
    <t>本级社会保险基金支出合计</t>
  </si>
  <si>
    <t>一、一般公共预算收入</t>
  </si>
  <si>
    <t xml:space="preserve">    其中：本级收入</t>
  </si>
  <si>
    <t>二、政府性基金收入</t>
  </si>
  <si>
    <t>三、国有资本经营收入</t>
  </si>
  <si>
    <t xml:space="preserve">    收  入  合  计</t>
  </si>
  <si>
    <t xml:space="preserve">        其中：本级收入</t>
  </si>
  <si>
    <t xml:space="preserve">  占预计完成%</t>
  </si>
  <si>
    <t>一、一般公共预算支出</t>
  </si>
  <si>
    <t xml:space="preserve">    其中：本级支出</t>
  </si>
  <si>
    <t>二、政府性基金支出</t>
  </si>
  <si>
    <t>三、国有资本经营支出</t>
  </si>
  <si>
    <t xml:space="preserve">    支  出  合  计</t>
  </si>
  <si>
    <t xml:space="preserve">      其中：本级支出</t>
  </si>
  <si>
    <t>调整预算数</t>
    <phoneticPr fontId="28" type="noConversion"/>
  </si>
  <si>
    <t>占调整预算数%</t>
    <phoneticPr fontId="28" type="noConversion"/>
  </si>
  <si>
    <t>十四、资源勘探工业信息等支出</t>
  </si>
  <si>
    <t>二十三、其他支出</t>
  </si>
  <si>
    <t>二十四、债务付息支出</t>
  </si>
  <si>
    <t>二十五、债务发行费用支出</t>
  </si>
  <si>
    <t>调整预算数</t>
    <phoneticPr fontId="28" type="noConversion"/>
  </si>
  <si>
    <t>政府性基金收入</t>
  </si>
  <si>
    <t xml:space="preserve">  农网还贷资金收入</t>
  </si>
  <si>
    <t xml:space="preserve">  海南省高等级公路车辆通行附加费收入</t>
  </si>
  <si>
    <t xml:space="preserve">  港口建设费收入</t>
  </si>
  <si>
    <t xml:space="preserve">  国家电影事业发展专项资金收入</t>
  </si>
  <si>
    <t xml:space="preserve">  大中型水库库区基金收入</t>
  </si>
  <si>
    <t xml:space="preserve">  彩票公益金收入</t>
  </si>
  <si>
    <t xml:space="preserve">  小型水库移民扶助基金收入</t>
  </si>
  <si>
    <t xml:space="preserve">  国家重大水利工程建设基金收入</t>
  </si>
  <si>
    <t xml:space="preserve">  车辆通行费</t>
  </si>
  <si>
    <t xml:space="preserve">  彩票发行机构和彩票销售机构的业务费用</t>
  </si>
  <si>
    <t xml:space="preserve">  其他政府性基金收入</t>
  </si>
  <si>
    <t>专项债券对应项目专项收入</t>
  </si>
  <si>
    <t xml:space="preserve">  海南省高等级公路车辆通行附加费专项债务对应项目专项收入</t>
  </si>
  <si>
    <t xml:space="preserve">  港口建设费专项债务对应项目专项收入</t>
  </si>
  <si>
    <t xml:space="preserve">  国家电影事业发展专项资金专项债务对应项目专项收入</t>
  </si>
  <si>
    <t xml:space="preserve">  国有土地使用权出让金专项债务对应项目专项收入</t>
  </si>
  <si>
    <t xml:space="preserve">  农业土地开发资金专项债务对应项目专项收入</t>
  </si>
  <si>
    <t xml:space="preserve">  大中型水库库区基金专项债务对应项目专项收入</t>
  </si>
  <si>
    <t xml:space="preserve">  城市基础设施配套费专项债务对应项目专项收入</t>
  </si>
  <si>
    <t xml:space="preserve">  小型水库移民扶助基金专项债务对应项目专项收入</t>
  </si>
  <si>
    <t xml:space="preserve">  国家重大水利工程建设基金专项债务对应项目专项收入</t>
  </si>
  <si>
    <t xml:space="preserve">  车辆通行费专项债务对应项目专项收入</t>
  </si>
  <si>
    <t xml:space="preserve">  污水处理费专项债务对应项目专项收入</t>
  </si>
  <si>
    <t xml:space="preserve">  其他政府性基金专项债务对应项目专项收入</t>
  </si>
  <si>
    <t>合           计</t>
  </si>
  <si>
    <t xml:space="preserve">   专项债券收入</t>
    <phoneticPr fontId="28" type="noConversion"/>
  </si>
  <si>
    <t>资源勘探工业信息等支出</t>
  </si>
  <si>
    <t>抗疫特别国债安排的支出</t>
  </si>
  <si>
    <t>占调整预算数%</t>
    <phoneticPr fontId="28" type="noConversion"/>
  </si>
  <si>
    <t>上解上级支出</t>
  </si>
  <si>
    <t>调出资金</t>
  </si>
  <si>
    <t xml:space="preserve">  政府性基金预算调出资金</t>
  </si>
  <si>
    <t xml:space="preserve">  抗疫特别国债调出资金</t>
  </si>
  <si>
    <t>计划单列市上解省支出</t>
  </si>
  <si>
    <t>待偿债置换专项债券结余</t>
  </si>
  <si>
    <t>年终结余</t>
  </si>
  <si>
    <t>支 出 总 计</t>
  </si>
  <si>
    <t xml:space="preserve">    国有土地使用权出让收入安排的支出</t>
  </si>
  <si>
    <t xml:space="preserve">      城市建设支出</t>
  </si>
  <si>
    <t xml:space="preserve">      土地出让业务支出</t>
  </si>
  <si>
    <t xml:space="preserve">    城市基础设施配套费安排的支出</t>
  </si>
  <si>
    <t xml:space="preserve">      城市环境卫生</t>
  </si>
  <si>
    <t xml:space="preserve">    其他政府性基金及对应专项债务收入安排的支出</t>
  </si>
  <si>
    <t xml:space="preserve">      其他地方自行试点项目收益专项债券收入安排的支出</t>
  </si>
  <si>
    <t xml:space="preserve">      用于残疾人事业的彩票公益金支出</t>
  </si>
  <si>
    <t xml:space="preserve">    地方政府专项债务付息支出</t>
  </si>
  <si>
    <t xml:space="preserve">      国有土地使用权出让金债务付息支出</t>
  </si>
  <si>
    <t xml:space="preserve">      其他地方自行试点项目收益专项债券付息支出</t>
  </si>
  <si>
    <t xml:space="preserve">    地方政府专项债务发行费用支出</t>
  </si>
  <si>
    <t>一、 社会保障和就业支出</t>
    <phoneticPr fontId="28" type="noConversion"/>
  </si>
  <si>
    <t>二、城乡社区支出</t>
    <phoneticPr fontId="28" type="noConversion"/>
  </si>
  <si>
    <t>三、其他支出</t>
    <phoneticPr fontId="28" type="noConversion"/>
  </si>
  <si>
    <t>四、债务付息支出</t>
    <phoneticPr fontId="28" type="noConversion"/>
  </si>
  <si>
    <t>五、债务发行费用支出</t>
    <phoneticPr fontId="28" type="noConversion"/>
  </si>
  <si>
    <t xml:space="preserve">      其他地方自行试点项目收益专项债券发行费用支出</t>
    <phoneticPr fontId="28" type="noConversion"/>
  </si>
  <si>
    <t xml:space="preserve">   基础设施建设</t>
    <phoneticPr fontId="28" type="noConversion"/>
  </si>
  <si>
    <t xml:space="preserve">     公共卫生体系建设</t>
    <phoneticPr fontId="28" type="noConversion"/>
  </si>
  <si>
    <t>六、抗疫特别国债安排的支出</t>
    <phoneticPr fontId="28" type="noConversion"/>
  </si>
  <si>
    <t>上级补助收入</t>
  </si>
  <si>
    <t xml:space="preserve">  政府性基金转移支付收入</t>
  </si>
  <si>
    <t xml:space="preserve">  抗疫特别国债转移支付收入</t>
  </si>
  <si>
    <t>待偿债置换专项债券上年结余</t>
  </si>
  <si>
    <t>上年结余</t>
  </si>
  <si>
    <t>调入资金</t>
  </si>
  <si>
    <t>债务(转贷)收入</t>
  </si>
  <si>
    <t>省补助计划单列市收入</t>
  </si>
  <si>
    <t>收入总计</t>
    <phoneticPr fontId="28" type="noConversion"/>
  </si>
  <si>
    <t>2020年本级国有资本经营专项转移支付情况表</t>
    <phoneticPr fontId="28" type="noConversion"/>
  </si>
  <si>
    <t xml:space="preserve">    　    委托投资收益</t>
  </si>
  <si>
    <t xml:space="preserve">    　    委托投资收益</t>
    <phoneticPr fontId="28" type="noConversion"/>
  </si>
  <si>
    <t xml:space="preserve">          其他收入</t>
  </si>
  <si>
    <t xml:space="preserve">          其他收入</t>
    <phoneticPr fontId="28" type="noConversion"/>
  </si>
  <si>
    <t xml:space="preserve">          转移收入</t>
  </si>
  <si>
    <t xml:space="preserve">          转移收入</t>
    <phoneticPr fontId="28" type="noConversion"/>
  </si>
  <si>
    <t xml:space="preserve">          中央调剂资金收入</t>
  </si>
  <si>
    <t xml:space="preserve">          中央调剂资金收入</t>
    <phoneticPr fontId="28" type="noConversion"/>
  </si>
  <si>
    <t xml:space="preserve">     灾害防治及应急管理共同财政事权转移支付</t>
    <phoneticPr fontId="28" type="noConversion"/>
  </si>
  <si>
    <t xml:space="preserve">      乡镇干部特岗津贴区级补助</t>
    <phoneticPr fontId="28" type="noConversion"/>
  </si>
  <si>
    <t>自然资源海洋气象等支出</t>
    <phoneticPr fontId="28" type="noConversion"/>
  </si>
  <si>
    <t>项 目</t>
  </si>
  <si>
    <t>合计</t>
  </si>
  <si>
    <t>区直</t>
  </si>
  <si>
    <t>东沟</t>
  </si>
  <si>
    <t>沼山</t>
  </si>
  <si>
    <t>太和</t>
  </si>
  <si>
    <t>涂镇</t>
  </si>
  <si>
    <t>梁子</t>
  </si>
  <si>
    <t>梧桐湖</t>
  </si>
  <si>
    <t>合 计</t>
  </si>
  <si>
    <t xml:space="preserve">  （一）一般公共预算</t>
  </si>
  <si>
    <t xml:space="preserve">      1、一般公共服务支出</t>
  </si>
  <si>
    <t xml:space="preserve">      2、教育支出</t>
  </si>
  <si>
    <t xml:space="preserve">              农村综合改革专项资金</t>
  </si>
  <si>
    <t xml:space="preserve">              外经贸发展专项资金</t>
  </si>
  <si>
    <t xml:space="preserve">  （二）政府性基金预算</t>
  </si>
  <si>
    <t>占调整预算%</t>
  </si>
  <si>
    <t>一、机关工资福利支出</t>
    <phoneticPr fontId="28" type="noConversion"/>
  </si>
  <si>
    <t xml:space="preserve">    工资奖金津补贴</t>
  </si>
  <si>
    <t xml:space="preserve">    社会保障缴费</t>
  </si>
  <si>
    <t xml:space="preserve">    住房公积金</t>
  </si>
  <si>
    <t xml:space="preserve">    其他工资福利支出</t>
  </si>
  <si>
    <t xml:space="preserve">    办公经费</t>
  </si>
  <si>
    <t xml:space="preserve">    会议费</t>
  </si>
  <si>
    <t xml:space="preserve">    培训费</t>
  </si>
  <si>
    <t xml:space="preserve">    专用材料购置费</t>
  </si>
  <si>
    <t xml:space="preserve">    委托业务费</t>
  </si>
  <si>
    <t xml:space="preserve">    公务接待费</t>
  </si>
  <si>
    <t xml:space="preserve">    因公出国(境)费用</t>
  </si>
  <si>
    <t xml:space="preserve">    公务用车运行维护费</t>
  </si>
  <si>
    <t xml:space="preserve">    维修(护)费</t>
  </si>
  <si>
    <t xml:space="preserve">    其他商品和服务支出</t>
  </si>
  <si>
    <t xml:space="preserve">    房屋建筑物购建</t>
  </si>
  <si>
    <t xml:space="preserve">    基础设施建设</t>
  </si>
  <si>
    <t xml:space="preserve">    公务用车购置</t>
  </si>
  <si>
    <t xml:space="preserve">    土地征迁补偿和安置支出</t>
  </si>
  <si>
    <t xml:space="preserve">    设备购置</t>
  </si>
  <si>
    <t xml:space="preserve">    大型修缮</t>
  </si>
  <si>
    <t xml:space="preserve">    其他资本性支出</t>
  </si>
  <si>
    <t xml:space="preserve">    工资福利支出</t>
  </si>
  <si>
    <t xml:space="preserve">    商品和服务支出</t>
  </si>
  <si>
    <t xml:space="preserve">    其他对事业单位补助</t>
  </si>
  <si>
    <t xml:space="preserve">    资本性支出(一)</t>
  </si>
  <si>
    <t xml:space="preserve">    资本性支出(二)</t>
  </si>
  <si>
    <t xml:space="preserve">    费用补贴</t>
  </si>
  <si>
    <t xml:space="preserve">    利息补贴</t>
  </si>
  <si>
    <t xml:space="preserve">    其他对企业补助</t>
  </si>
  <si>
    <t xml:space="preserve">    对企业资本性支出(一)</t>
  </si>
  <si>
    <t xml:space="preserve">    对企业资本性支出(二)</t>
  </si>
  <si>
    <t xml:space="preserve">    社会福利和救助</t>
  </si>
  <si>
    <t xml:space="preserve">    助学金</t>
  </si>
  <si>
    <t xml:space="preserve">    个人农业生产补贴</t>
  </si>
  <si>
    <t xml:space="preserve">    离退休费</t>
  </si>
  <si>
    <t xml:space="preserve">    其他对个人和家庭补助</t>
  </si>
  <si>
    <t xml:space="preserve">    对社会保险基金补助</t>
  </si>
  <si>
    <t xml:space="preserve">    补充全国社会保障基金</t>
  </si>
  <si>
    <t xml:space="preserve">    国内债务付息</t>
  </si>
  <si>
    <t xml:space="preserve">    国外债务付息</t>
  </si>
  <si>
    <t xml:space="preserve">    国内债务发行费用</t>
  </si>
  <si>
    <t xml:space="preserve">    国外债务发行费用</t>
  </si>
  <si>
    <t xml:space="preserve">    赠与</t>
  </si>
  <si>
    <t xml:space="preserve">    国家赔偿费用支出</t>
  </si>
  <si>
    <t xml:space="preserve">    对民间非营利组织和群众性自治组织补贴</t>
  </si>
  <si>
    <t xml:space="preserve">    其他支出</t>
  </si>
  <si>
    <t>二、机关商品和服务支出</t>
    <phoneticPr fontId="28" type="noConversion"/>
  </si>
  <si>
    <t>三、机关资本性支出(一)</t>
    <phoneticPr fontId="28" type="noConversion"/>
  </si>
  <si>
    <t>四、机关资本性支出(二)</t>
    <phoneticPr fontId="28" type="noConversion"/>
  </si>
  <si>
    <t>五、对事业单位经常性补助</t>
    <phoneticPr fontId="28" type="noConversion"/>
  </si>
  <si>
    <t>六、对事业单位资本性补助</t>
    <phoneticPr fontId="28" type="noConversion"/>
  </si>
  <si>
    <t>七、对企业补助</t>
    <phoneticPr fontId="28" type="noConversion"/>
  </si>
  <si>
    <t>八、对企业资本性支出</t>
    <phoneticPr fontId="28" type="noConversion"/>
  </si>
  <si>
    <t>九、对个人和家庭的补助</t>
    <phoneticPr fontId="28" type="noConversion"/>
  </si>
  <si>
    <t>十、对社会保障基金补助</t>
    <phoneticPr fontId="28" type="noConversion"/>
  </si>
  <si>
    <t>十一、债务利息及费用支出</t>
    <phoneticPr fontId="28" type="noConversion"/>
  </si>
  <si>
    <t>十二、其他支出</t>
    <phoneticPr fontId="28" type="noConversion"/>
  </si>
  <si>
    <t xml:space="preserve">   支出合计：</t>
    <phoneticPr fontId="28" type="noConversion"/>
  </si>
  <si>
    <t>项     目</t>
    <phoneticPr fontId="28" type="noConversion"/>
  </si>
  <si>
    <t>表五</t>
    <phoneticPr fontId="28" type="noConversion"/>
  </si>
  <si>
    <t>单位：万元</t>
    <phoneticPr fontId="28" type="noConversion"/>
  </si>
  <si>
    <t>表六</t>
    <phoneticPr fontId="28" type="noConversion"/>
  </si>
  <si>
    <t>表八                                                                          单位：万元</t>
    <phoneticPr fontId="28" type="noConversion"/>
  </si>
  <si>
    <t>表九</t>
    <phoneticPr fontId="28" type="noConversion"/>
  </si>
  <si>
    <t>表十</t>
    <phoneticPr fontId="28" type="noConversion"/>
  </si>
  <si>
    <t>表十一</t>
    <phoneticPr fontId="28" type="noConversion"/>
  </si>
  <si>
    <t>表十二</t>
    <phoneticPr fontId="28" type="noConversion"/>
  </si>
  <si>
    <t>表十三</t>
    <phoneticPr fontId="28" type="noConversion"/>
  </si>
  <si>
    <t>表十四                                                                    单位：万元</t>
    <phoneticPr fontId="28" type="noConversion"/>
  </si>
  <si>
    <t>表十五</t>
    <phoneticPr fontId="28" type="noConversion"/>
  </si>
  <si>
    <t>表十六</t>
    <phoneticPr fontId="28" type="noConversion"/>
  </si>
  <si>
    <t>表十七</t>
    <phoneticPr fontId="28" type="noConversion"/>
  </si>
  <si>
    <t>表十八</t>
    <phoneticPr fontId="28" type="noConversion"/>
  </si>
  <si>
    <t>表十九</t>
    <phoneticPr fontId="28" type="noConversion"/>
  </si>
  <si>
    <t>表二十                                                                     单位：万元</t>
    <phoneticPr fontId="28" type="noConversion"/>
  </si>
  <si>
    <t>表二十一</t>
    <phoneticPr fontId="28" type="noConversion"/>
  </si>
  <si>
    <t>表二十二</t>
    <phoneticPr fontId="28" type="noConversion"/>
  </si>
  <si>
    <t>表二十三</t>
    <phoneticPr fontId="28" type="noConversion"/>
  </si>
  <si>
    <t>表二十四</t>
    <phoneticPr fontId="28" type="noConversion"/>
  </si>
  <si>
    <t>表二十五</t>
    <phoneticPr fontId="28" type="noConversion"/>
  </si>
  <si>
    <t>表二十六</t>
    <phoneticPr fontId="28" type="noConversion"/>
  </si>
  <si>
    <t>2021年梁子湖区一般公共预算收入情况表</t>
    <phoneticPr fontId="28" type="noConversion"/>
  </si>
  <si>
    <t>2021年梁子湖区一般公共预算支出情况表</t>
    <phoneticPr fontId="28" type="noConversion"/>
  </si>
  <si>
    <t>2021年梁子湖区一般公共预算基本支出经济分类表</t>
    <phoneticPr fontId="28" type="noConversion"/>
  </si>
  <si>
    <t xml:space="preserve">2021年梁子湖区政府一般债务限额余额表  </t>
    <phoneticPr fontId="28" type="noConversion"/>
  </si>
  <si>
    <t>2021年梁子湖区政府性基金收入情况表</t>
    <phoneticPr fontId="28" type="noConversion"/>
  </si>
  <si>
    <t>2021年梁子湖区政府性基金支出情况表</t>
    <phoneticPr fontId="28" type="noConversion"/>
  </si>
  <si>
    <t xml:space="preserve">2021年梁子湖区政府专项债务限额余额表    </t>
    <phoneticPr fontId="28" type="noConversion"/>
  </si>
  <si>
    <t>2021年梁子湖区国有资本经营收入情况表</t>
    <phoneticPr fontId="28" type="noConversion"/>
  </si>
  <si>
    <t>2021年本级国有资本经营收入情况表</t>
    <phoneticPr fontId="28" type="noConversion"/>
  </si>
  <si>
    <t>2021年梁子湖区国有资本经营支出情况表</t>
    <phoneticPr fontId="28" type="noConversion"/>
  </si>
  <si>
    <t>2021年本级国有资本经营支出情况表</t>
    <phoneticPr fontId="28" type="noConversion"/>
  </si>
  <si>
    <t>调整预算数</t>
    <phoneticPr fontId="28" type="noConversion"/>
  </si>
  <si>
    <t>预算数</t>
    <phoneticPr fontId="28" type="noConversion"/>
  </si>
  <si>
    <t>2021年本级国有资本经营专项转移支付情况表</t>
    <phoneticPr fontId="28" type="noConversion"/>
  </si>
  <si>
    <t>解决历史遗留问题及改革成本支出</t>
    <phoneticPr fontId="28" type="noConversion"/>
  </si>
  <si>
    <t xml:space="preserve">2021年梁子湖区社会保障基金收入情况表 </t>
    <phoneticPr fontId="28" type="noConversion"/>
  </si>
  <si>
    <t>2021年本级社会保障基金收入情况表</t>
    <phoneticPr fontId="28" type="noConversion"/>
  </si>
  <si>
    <t>2021年梁子湖区社会保障基金支出情况表</t>
    <phoneticPr fontId="28" type="noConversion"/>
  </si>
  <si>
    <t>2021年本级社会保障基金支出情况表</t>
    <phoneticPr fontId="28" type="noConversion"/>
  </si>
  <si>
    <t>2021年梁子湖区财政收入情况表</t>
    <phoneticPr fontId="28" type="noConversion"/>
  </si>
  <si>
    <t>2021年梁子湖区财政支出情况表</t>
    <phoneticPr fontId="28" type="noConversion"/>
  </si>
  <si>
    <t>（二十三）债务付息支出</t>
    <phoneticPr fontId="28" type="noConversion"/>
  </si>
  <si>
    <t>（二十四）债务发行费用支出</t>
    <phoneticPr fontId="28" type="noConversion"/>
  </si>
  <si>
    <t>2021年本级一般公共预算支出</t>
    <phoneticPr fontId="28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</si>
  <si>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28" type="noConversion"/>
  </si>
  <si>
    <t xml:space="preserve">      科学技术共同财政事权转移支付收入</t>
    <phoneticPr fontId="28" type="noConversion"/>
  </si>
  <si>
    <r>
      <t xml:space="preserve">     </t>
    </r>
    <r>
      <rPr>
        <sz val="10"/>
        <rFont val="宋体"/>
        <family val="3"/>
        <charset val="134"/>
      </rPr>
      <t>9</t>
    </r>
    <r>
      <rPr>
        <sz val="10"/>
        <rFont val="宋体"/>
        <family val="3"/>
        <charset val="134"/>
      </rPr>
      <t>、交通运输</t>
    </r>
    <phoneticPr fontId="28" type="noConversion"/>
  </si>
  <si>
    <t>2021年本级一般公共预算收入情况表</t>
    <phoneticPr fontId="28" type="noConversion"/>
  </si>
  <si>
    <t xml:space="preserve">2021年本级专项转移支付情况表    </t>
    <phoneticPr fontId="28" type="noConversion"/>
  </si>
  <si>
    <t xml:space="preserve">            2021年本级专项转移支付情况表    </t>
    <phoneticPr fontId="28" type="noConversion"/>
  </si>
  <si>
    <t xml:space="preserve">2021年本级政府性基金专项转移支付情况表 </t>
    <phoneticPr fontId="28" type="noConversion"/>
  </si>
  <si>
    <t xml:space="preserve">      廉租住房支出</t>
    <phoneticPr fontId="28" type="noConversion"/>
  </si>
  <si>
    <t>2021年本级政府性基金支出情况表</t>
    <phoneticPr fontId="28" type="noConversion"/>
  </si>
  <si>
    <r>
      <t xml:space="preserve">   </t>
    </r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、缴纳新增建设用地土地有偿使用费</t>
    </r>
    <phoneticPr fontId="28" type="noConversion"/>
  </si>
  <si>
    <t xml:space="preserve">   3、其他地方自行试点项目收益专项债券收入</t>
    <phoneticPr fontId="28" type="noConversion"/>
  </si>
  <si>
    <t xml:space="preserve">   4、其他土地出让收入</t>
    <phoneticPr fontId="28" type="noConversion"/>
  </si>
  <si>
    <t>2021年本级政府性基金收入情况表</t>
    <phoneticPr fontId="28" type="noConversion"/>
  </si>
  <si>
    <t>2021年本级一般公共预算基本支出经济分类表</t>
    <phoneticPr fontId="28" type="noConversion"/>
  </si>
  <si>
    <t>梁子湖区2021年转移支付分项目（地区）决算情况表</t>
    <phoneticPr fontId="50" type="noConversion"/>
  </si>
  <si>
    <t>一、一般性转移支付</t>
  </si>
  <si>
    <t>二、专项转移支付</t>
  </si>
  <si>
    <t xml:space="preserve">            乡镇春节慰问资金</t>
  </si>
  <si>
    <t xml:space="preserve">            预算管理一体化工作经费</t>
  </si>
  <si>
    <t xml:space="preserve">            乡镇财政监管能力建设资金</t>
  </si>
  <si>
    <t xml:space="preserve">            纪检监察补助经费</t>
  </si>
  <si>
    <t xml:space="preserve">            涉台专项资金</t>
  </si>
  <si>
    <t xml:space="preserve">            基层共青团工作经费</t>
  </si>
  <si>
    <t xml:space="preserve">            乡镇干部、村级党员群众服务中心奖补资金</t>
  </si>
  <si>
    <t xml:space="preserve">            省级“扫黄打非”专项资金</t>
  </si>
  <si>
    <t xml:space="preserve">            2020年省级信访解难资金</t>
  </si>
  <si>
    <t xml:space="preserve">            药品监管补助资金</t>
  </si>
  <si>
    <t xml:space="preserve">            食品监督补助资金</t>
  </si>
  <si>
    <t xml:space="preserve">            市场监督管理专项补助经费</t>
  </si>
  <si>
    <t xml:space="preserve">            学前教育幼儿资助补助经费</t>
  </si>
  <si>
    <t xml:space="preserve">            义务教育资助补助经费</t>
  </si>
  <si>
    <t xml:space="preserve">            高中学生资助补助经费</t>
  </si>
  <si>
    <t xml:space="preserve">            乡镇中小学教师乡镇工作补贴资金</t>
  </si>
  <si>
    <t xml:space="preserve">      3、文化旅游体育与传媒支出</t>
  </si>
  <si>
    <t xml:space="preserve">            2021年扶持优势文化旅游产业发展(宣传文化事业)专项资金</t>
  </si>
  <si>
    <t xml:space="preserve">            庆祝中国共产党成立100周年活动和党史学习教育主题文化活动经费</t>
  </si>
  <si>
    <t xml:space="preserve">            创文先进个人奖励资金</t>
  </si>
  <si>
    <t xml:space="preserve">            省级旅游发展专项转移支付资金</t>
  </si>
  <si>
    <t xml:space="preserve">      4、社会保障和就业支出</t>
  </si>
  <si>
    <t xml:space="preserve">              2021年义务兵家庭优待金</t>
  </si>
  <si>
    <t xml:space="preserve">              自主就业退役士兵一次性经济补助</t>
  </si>
  <si>
    <t xml:space="preserve">              重度残疾人参加城乡居民医疗保险财政补助资金</t>
  </si>
  <si>
    <t xml:space="preserve">              残疾人补贴</t>
  </si>
  <si>
    <t xml:space="preserve">              基本养老保险专项资金</t>
  </si>
  <si>
    <t xml:space="preserve">              2021年福利院春节慰问补助资金</t>
  </si>
  <si>
    <t xml:space="preserve">              社会救助补助资金</t>
  </si>
  <si>
    <t xml:space="preserve">      5、卫生健康支出</t>
  </si>
  <si>
    <t xml:space="preserve">              2021年乡镇医护人员岗位补助资金</t>
  </si>
  <si>
    <t xml:space="preserve">              基本公共卫生服务财政补助资金</t>
  </si>
  <si>
    <t xml:space="preserve">              严重精神障碍患者"以奖代补"补助资金</t>
  </si>
  <si>
    <t xml:space="preserve">              重大传染病防控中央补助资金</t>
  </si>
  <si>
    <t xml:space="preserve">              基本生育免费服务补助资金</t>
  </si>
  <si>
    <t xml:space="preserve">              高龄津贴财政补助资金</t>
  </si>
  <si>
    <t xml:space="preserve">      6、节能环保支出</t>
  </si>
  <si>
    <t xml:space="preserve">              2020年中央长江经济带生态保护修复奖励资金</t>
  </si>
  <si>
    <t xml:space="preserve">              武汉大学梁子湖国家野外生态站研究生科研教室建设资金</t>
  </si>
  <si>
    <t xml:space="preserve">              用能权交易资金</t>
  </si>
  <si>
    <t xml:space="preserve">      7、城乡社区</t>
  </si>
  <si>
    <t xml:space="preserve">              2020年度城乡生活垃圾无害化处理工作奖补资金</t>
  </si>
  <si>
    <t xml:space="preserve">      8、农林水支出</t>
  </si>
  <si>
    <t xml:space="preserve">              2020年度惠农补贴工作经费</t>
  </si>
  <si>
    <t xml:space="preserve">              涉农产业补助资金</t>
  </si>
  <si>
    <t xml:space="preserve">              农田建设补助资金</t>
  </si>
  <si>
    <t xml:space="preserve">              基建投资预算资金</t>
  </si>
  <si>
    <t xml:space="preserve">              村（集镇社区）“两委”干部工作报酬补助资金</t>
  </si>
  <si>
    <t xml:space="preserve">              农村厕所革命奖补资金</t>
  </si>
  <si>
    <t xml:space="preserve">              衔接推进乡村振兴补助资金</t>
  </si>
  <si>
    <t xml:space="preserve">      9、资源勘探工业信息等支出</t>
  </si>
  <si>
    <t xml:space="preserve">              传统产业改造升级专项资金</t>
  </si>
  <si>
    <t xml:space="preserve">      10、商业服务业等支出</t>
  </si>
  <si>
    <t xml:space="preserve">      11、住房保障支出</t>
  </si>
  <si>
    <t xml:space="preserve">              保障性安居工程</t>
  </si>
  <si>
    <t xml:space="preserve">      12、其他支出</t>
  </si>
  <si>
    <t xml:space="preserve">              其他专项补助资金</t>
  </si>
  <si>
    <t xml:space="preserve">      1、社会保障和就业支出</t>
  </si>
  <si>
    <t xml:space="preserve">              大中型水库移民后期扶持基金支出</t>
  </si>
  <si>
    <t xml:space="preserve">      2、城乡社区支出</t>
  </si>
  <si>
    <t xml:space="preserve">              营商环境优化提升服务经费</t>
  </si>
  <si>
    <t xml:space="preserve">      3、其他支出</t>
  </si>
  <si>
    <t xml:space="preserve">              福彩公益金项目补助资金</t>
  </si>
  <si>
    <t xml:space="preserve">              城乡社会工作服务项目补助资金</t>
  </si>
  <si>
    <t xml:space="preserve">              精神障碍社区康复中心运营补助资金</t>
  </si>
  <si>
    <t xml:space="preserve">              儿童福利事业福彩公益金</t>
  </si>
  <si>
    <t xml:space="preserve">              残疾人事业发展省级补助资金</t>
  </si>
  <si>
    <t>表七</t>
    <phoneticPr fontId="28" type="noConversion"/>
  </si>
  <si>
    <t>一、2021年梁子湖区一般公共预算收入情况表</t>
  </si>
  <si>
    <t xml:space="preserve">二、2021年本级一般公共预算收入情况表                              </t>
  </si>
  <si>
    <t xml:space="preserve">三、2021年梁子湖区一般公共预算支出情况表                              </t>
  </si>
  <si>
    <t xml:space="preserve">四、2021年本级一般公共预算支出情况表                              </t>
  </si>
  <si>
    <t xml:space="preserve">五、2021年梁子湖区一般公共预算基本支出经济分类表                          </t>
  </si>
  <si>
    <t xml:space="preserve">六、2021年本级一般公共预算基本支出经济分类表                          </t>
  </si>
  <si>
    <t xml:space="preserve">七、2021年梁子湖区转移支付分项目（地区）决算情况表                            </t>
  </si>
  <si>
    <t xml:space="preserve">八、2021年本级专项转移支付情况表                            </t>
  </si>
  <si>
    <t xml:space="preserve">九、2021年梁子湖区一般债务限额余额表                        </t>
  </si>
  <si>
    <t xml:space="preserve">十、2021年梁子湖区政府性基金收入情况表                                </t>
  </si>
  <si>
    <t xml:space="preserve">十一、2021年本级政府性基金收入情况表                                </t>
  </si>
  <si>
    <t xml:space="preserve">十二、2021年梁子湖区政府性基金支出情况表                                </t>
  </si>
  <si>
    <t xml:space="preserve">十三、2021年本级政府性基金支出情况表                              </t>
  </si>
  <si>
    <t xml:space="preserve">十四、2021年本级政府性基金专项转移支付情况表              </t>
  </si>
  <si>
    <t xml:space="preserve">十五、2021年梁子湖区专项债务限额余额表                      </t>
  </si>
  <si>
    <t xml:space="preserve">十六、2021年梁子湖区国有资本经营收入情况表                            </t>
  </si>
  <si>
    <t xml:space="preserve">十七、2021年本级国有资本经营收入情况表                            </t>
  </si>
  <si>
    <t xml:space="preserve">十八、2021年梁子湖区国有资本经营支出情况表                            </t>
  </si>
  <si>
    <t xml:space="preserve">十九、2021年本级国有资本经营支出情况表                            </t>
  </si>
  <si>
    <t xml:space="preserve">二十、2021年本级国有资本经营专项转移支付情况表            </t>
  </si>
  <si>
    <t xml:space="preserve">二十一、2021年梁子湖区社会保障基金收入情况表                            </t>
  </si>
  <si>
    <t xml:space="preserve">二十二、2021年本级社会保障基金收入情况表                            </t>
  </si>
  <si>
    <t xml:space="preserve">二十三、2021年梁子湖区社会保障基金支出情况表                          </t>
  </si>
  <si>
    <t xml:space="preserve">二十四、2021年本级社会保障基金支出情况表                          </t>
  </si>
  <si>
    <t xml:space="preserve">二十五、2021年梁子湖区财政收入情况表                                  </t>
  </si>
  <si>
    <t xml:space="preserve">二十六、2021年梁子湖区财政支出情况表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</si>
</sst>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_(&quot;$&quot;* #,##0.00_);_(&quot;$&quot;* \(#,##0.00\);_(&quot;$&quot;* &quot;-&quot;??_);_(@_)"/>
    <numFmt numFmtId="178" formatCode="&quot;$&quot;#,##0;[Red]\-&quot;$&quot;#,##0"/>
    <numFmt numFmtId="179" formatCode="\$#,##0;\(\$#,##0\)"/>
    <numFmt numFmtId="180" formatCode="* #,##0.00;* \-#,##0.00;* &quot;-&quot;??;@"/>
    <numFmt numFmtId="181" formatCode="#,##0;\(#,##0\)"/>
    <numFmt numFmtId="182" formatCode="#,##0.000"/>
    <numFmt numFmtId="183" formatCode="_-&quot;$&quot;* #,##0_-;\-&quot;$&quot;* #,##0_-;_-&quot;$&quot;* &quot;-&quot;_-;_-@_-"/>
    <numFmt numFmtId="184" formatCode="\$#,##0.00;\(\$#,##0.00\)"/>
    <numFmt numFmtId="185" formatCode="#,##0.0000"/>
    <numFmt numFmtId="186" formatCode="&quot;$&quot;#,##0;\-&quot;$&quot;#,##0"/>
    <numFmt numFmtId="187" formatCode="0.0"/>
    <numFmt numFmtId="188" formatCode="0_ "/>
    <numFmt numFmtId="189" formatCode="0.0%"/>
    <numFmt numFmtId="190" formatCode="0_);[Red]\(0\)"/>
    <numFmt numFmtId="191" formatCode="0.00_);[Red]\(0.00\)"/>
    <numFmt numFmtId="192" formatCode="0_ ;[Red]\-0\ "/>
    <numFmt numFmtId="193" formatCode="0.00_ "/>
    <numFmt numFmtId="194" formatCode="0.00_ ;[Red]\-0.00\ "/>
  </numFmts>
  <fonts count="56">
    <font>
      <sz val="11"/>
      <name val="宋体"/>
      <charset val="134"/>
    </font>
    <font>
      <sz val="10"/>
      <name val="宋体"/>
      <family val="3"/>
      <charset val="134"/>
    </font>
    <font>
      <sz val="14"/>
      <name val="黑体"/>
      <family val="3"/>
      <charset val="134"/>
    </font>
    <font>
      <sz val="14"/>
      <name val="黑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11"/>
      <color rgb="FFFF0000"/>
      <name val="宋体"/>
      <family val="3"/>
      <charset val="134"/>
    </font>
    <font>
      <sz val="10"/>
      <color rgb="FFFF0000"/>
      <name val="宋体"/>
      <family val="3"/>
      <charset val="134"/>
    </font>
    <font>
      <sz val="12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宋体"/>
      <family val="3"/>
      <charset val="134"/>
    </font>
    <font>
      <sz val="16"/>
      <name val="黑体"/>
      <family val="3"/>
      <charset val="134"/>
    </font>
    <font>
      <b/>
      <sz val="12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sz val="14"/>
      <color theme="1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2"/>
      <name val="黑体"/>
      <family val="3"/>
      <charset val="134"/>
    </font>
    <font>
      <sz val="9"/>
      <name val="宋体"/>
      <family val="3"/>
      <charset val="134"/>
    </font>
    <font>
      <sz val="14"/>
      <name val="宋体"/>
      <family val="3"/>
      <charset val="134"/>
    </font>
    <font>
      <sz val="11"/>
      <name val="宋体"/>
      <family val="3"/>
      <charset val="134"/>
    </font>
    <font>
      <sz val="16"/>
      <name val="黑体"/>
      <family val="3"/>
      <charset val="134"/>
    </font>
    <font>
      <sz val="14"/>
      <name val="楷体"/>
      <family val="3"/>
      <charset val="134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7"/>
      <name val="Small Fonts"/>
      <family val="2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2"/>
      <name val="Helv"/>
      <family val="2"/>
    </font>
    <font>
      <sz val="8"/>
      <name val="Times New Roman"/>
      <family val="1"/>
    </font>
    <font>
      <sz val="12"/>
      <name val="宋体"/>
      <family val="3"/>
      <charset val="134"/>
    </font>
    <font>
      <sz val="12"/>
      <name val="官帕眉"/>
      <charset val="134"/>
    </font>
    <font>
      <u/>
      <sz val="12"/>
      <color indexed="20"/>
      <name val="宋体"/>
      <family val="3"/>
      <charset val="134"/>
    </font>
    <font>
      <sz val="10"/>
      <name val="MS Sans Serif"/>
      <family val="1"/>
    </font>
    <font>
      <sz val="12"/>
      <name val="Courier"/>
      <family val="3"/>
    </font>
    <font>
      <sz val="11"/>
      <name val="宋体"/>
      <family val="3"/>
      <charset val="134"/>
    </font>
    <font>
      <sz val="11"/>
      <color theme="1"/>
      <name val="宋体"/>
      <family val="2"/>
      <scheme val="minor"/>
    </font>
    <font>
      <sz val="12"/>
      <name val="仿宋"/>
      <family val="3"/>
      <charset val="134"/>
    </font>
    <font>
      <sz val="9"/>
      <name val="宋体"/>
      <family val="3"/>
      <charset val="134"/>
      <scheme val="minor"/>
    </font>
    <font>
      <sz val="12"/>
      <name val="仿宋_GB2312"/>
      <charset val="134"/>
    </font>
    <font>
      <b/>
      <sz val="20"/>
      <name val="黑体"/>
      <family val="3"/>
      <charset val="134"/>
    </font>
    <font>
      <b/>
      <sz val="12"/>
      <name val="仿宋"/>
      <family val="3"/>
      <charset val="134"/>
    </font>
    <font>
      <b/>
      <sz val="12"/>
      <name val="仿宋_GB2312"/>
      <charset val="134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79">
    <xf numFmtId="0" fontId="0" fillId="0" borderId="0"/>
    <xf numFmtId="180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177" fontId="35" fillId="0" borderId="0" applyFont="0" applyFill="0" applyBorder="0" applyAlignment="0" applyProtection="0"/>
    <xf numFmtId="0" fontId="47" fillId="0" borderId="0"/>
    <xf numFmtId="176" fontId="34" fillId="0" borderId="0" applyFill="0" applyBorder="0" applyAlignment="0"/>
    <xf numFmtId="183" fontId="35" fillId="0" borderId="0" applyFont="0" applyFill="0" applyBorder="0" applyAlignment="0" applyProtection="0"/>
    <xf numFmtId="0" fontId="38" fillId="0" borderId="0" applyProtection="0"/>
    <xf numFmtId="37" fontId="36" fillId="0" borderId="0"/>
    <xf numFmtId="0" fontId="39" fillId="0" borderId="0" applyProtection="0"/>
    <xf numFmtId="0" fontId="47" fillId="0" borderId="0"/>
    <xf numFmtId="0" fontId="9" fillId="0" borderId="0"/>
    <xf numFmtId="43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181" fontId="20" fillId="0" borderId="0"/>
    <xf numFmtId="0" fontId="28" fillId="0" borderId="0"/>
    <xf numFmtId="184" fontId="20" fillId="0" borderId="0"/>
    <xf numFmtId="0" fontId="37" fillId="0" borderId="0" applyProtection="0"/>
    <xf numFmtId="179" fontId="20" fillId="0" borderId="0"/>
    <xf numFmtId="2" fontId="37" fillId="0" borderId="0" applyProtection="0"/>
    <xf numFmtId="0" fontId="38" fillId="0" borderId="6" applyNumberFormat="0" applyAlignment="0" applyProtection="0">
      <alignment horizontal="left" vertical="center"/>
    </xf>
    <xf numFmtId="0" fontId="38" fillId="0" borderId="5">
      <alignment horizontal="left" vertical="center"/>
    </xf>
    <xf numFmtId="0" fontId="38" fillId="0" borderId="5">
      <alignment horizontal="left" vertical="center"/>
    </xf>
    <xf numFmtId="0" fontId="40" fillId="0" borderId="0"/>
    <xf numFmtId="0" fontId="41" fillId="0" borderId="0"/>
    <xf numFmtId="1" fontId="35" fillId="0" borderId="0"/>
    <xf numFmtId="0" fontId="37" fillId="0" borderId="7" applyProtection="0"/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/>
    <xf numFmtId="0" fontId="47" fillId="0" borderId="1">
      <alignment horizontal="distributed" vertical="center" wrapText="1"/>
    </xf>
    <xf numFmtId="0" fontId="28" fillId="0" borderId="0"/>
    <xf numFmtId="0" fontId="28" fillId="0" borderId="0"/>
    <xf numFmtId="0" fontId="9" fillId="0" borderId="0"/>
    <xf numFmtId="0" fontId="9" fillId="0" borderId="0"/>
    <xf numFmtId="0" fontId="28" fillId="0" borderId="0"/>
    <xf numFmtId="0" fontId="28" fillId="0" borderId="0"/>
    <xf numFmtId="0" fontId="28" fillId="0" borderId="0"/>
    <xf numFmtId="0" fontId="9" fillId="0" borderId="0"/>
    <xf numFmtId="0" fontId="9" fillId="0" borderId="0">
      <alignment vertical="center"/>
    </xf>
    <xf numFmtId="0" fontId="47" fillId="0" borderId="0"/>
    <xf numFmtId="0" fontId="28" fillId="0" borderId="0"/>
    <xf numFmtId="0" fontId="28" fillId="0" borderId="0"/>
    <xf numFmtId="0" fontId="47" fillId="0" borderId="0"/>
    <xf numFmtId="0" fontId="42" fillId="0" borderId="0"/>
    <xf numFmtId="0" fontId="47" fillId="0" borderId="0"/>
    <xf numFmtId="0" fontId="9" fillId="0" borderId="0">
      <alignment vertical="center"/>
    </xf>
    <xf numFmtId="0" fontId="9" fillId="0" borderId="0">
      <alignment vertical="center"/>
    </xf>
    <xf numFmtId="0" fontId="17" fillId="0" borderId="0"/>
    <xf numFmtId="0" fontId="4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 applyNumberFormat="0" applyFill="0" applyBorder="0" applyAlignment="0" applyProtection="0"/>
    <xf numFmtId="9" fontId="43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185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82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0" fontId="35" fillId="0" borderId="0"/>
    <xf numFmtId="41" fontId="9" fillId="0" borderId="0" applyFont="0" applyFill="0" applyBorder="0" applyAlignment="0" applyProtection="0"/>
    <xf numFmtId="4" fontId="4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180" fontId="33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0" fontId="43" fillId="0" borderId="0"/>
    <xf numFmtId="1" fontId="47" fillId="0" borderId="1">
      <alignment vertical="center"/>
      <protection locked="0"/>
    </xf>
    <xf numFmtId="0" fontId="46" fillId="0" borderId="0"/>
    <xf numFmtId="187" fontId="47" fillId="0" borderId="1">
      <alignment vertical="center"/>
      <protection locked="0"/>
    </xf>
    <xf numFmtId="0" fontId="17" fillId="0" borderId="0"/>
    <xf numFmtId="0" fontId="48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28" fillId="0" borderId="0"/>
    <xf numFmtId="0" fontId="9" fillId="0" borderId="0">
      <alignment vertical="center"/>
    </xf>
    <xf numFmtId="0" fontId="9" fillId="0" borderId="0">
      <alignment vertical="center"/>
    </xf>
  </cellStyleXfs>
  <cellXfs count="285">
    <xf numFmtId="0" fontId="0" fillId="0" borderId="0" xfId="0"/>
    <xf numFmtId="0" fontId="1" fillId="0" borderId="0" xfId="10" applyFont="1" applyFill="1"/>
    <xf numFmtId="0" fontId="0" fillId="0" borderId="0" xfId="10" applyFont="1" applyFill="1"/>
    <xf numFmtId="49" fontId="1" fillId="0" borderId="0" xfId="10" applyNumberFormat="1" applyFont="1" applyFill="1" applyBorder="1" applyAlignment="1">
      <alignment vertical="center"/>
    </xf>
    <xf numFmtId="49" fontId="1" fillId="0" borderId="0" xfId="10" applyNumberFormat="1" applyFont="1" applyFill="1" applyBorder="1" applyAlignment="1">
      <alignment horizontal="right" vertical="center"/>
    </xf>
    <xf numFmtId="49" fontId="4" fillId="0" borderId="1" xfId="10" applyNumberFormat="1" applyFont="1" applyFill="1" applyBorder="1" applyAlignment="1">
      <alignment horizontal="center" vertical="center"/>
    </xf>
    <xf numFmtId="49" fontId="5" fillId="0" borderId="1" xfId="10" applyNumberFormat="1" applyFont="1" applyFill="1" applyBorder="1" applyAlignment="1">
      <alignment horizontal="center" vertical="center"/>
    </xf>
    <xf numFmtId="49" fontId="4" fillId="0" borderId="1" xfId="10" applyNumberFormat="1" applyFont="1" applyFill="1" applyBorder="1" applyAlignment="1">
      <alignment horizontal="center" vertical="center" wrapText="1"/>
    </xf>
    <xf numFmtId="49" fontId="1" fillId="0" borderId="1" xfId="10" applyNumberFormat="1" applyFont="1" applyFill="1" applyBorder="1" applyAlignment="1">
      <alignment horizontal="left" vertical="center"/>
    </xf>
    <xf numFmtId="49" fontId="1" fillId="0" borderId="1" xfId="10" applyNumberFormat="1" applyFont="1" applyFill="1" applyBorder="1" applyAlignment="1">
      <alignment horizontal="right" vertical="center"/>
    </xf>
    <xf numFmtId="188" fontId="1" fillId="0" borderId="1" xfId="63" applyNumberFormat="1" applyFont="1" applyFill="1" applyBorder="1" applyAlignment="1">
      <alignment horizontal="right" vertical="center"/>
    </xf>
    <xf numFmtId="189" fontId="1" fillId="0" borderId="1" xfId="63" applyNumberFormat="1" applyFont="1" applyFill="1" applyBorder="1" applyAlignment="1">
      <alignment horizontal="right" vertical="center"/>
    </xf>
    <xf numFmtId="190" fontId="6" fillId="0" borderId="1" xfId="10" applyNumberFormat="1" applyFont="1" applyFill="1" applyBorder="1" applyAlignment="1">
      <alignment horizontal="right" vertical="center"/>
    </xf>
    <xf numFmtId="0" fontId="47" fillId="0" borderId="0" xfId="10" applyFill="1"/>
    <xf numFmtId="0" fontId="7" fillId="0" borderId="0" xfId="10" applyFont="1" applyFill="1"/>
    <xf numFmtId="189" fontId="1" fillId="0" borderId="1" xfId="2" applyNumberFormat="1" applyFont="1" applyFill="1" applyBorder="1" applyAlignment="1">
      <alignment horizontal="right" vertical="center"/>
    </xf>
    <xf numFmtId="0" fontId="6" fillId="0" borderId="1" xfId="10" applyNumberFormat="1" applyFont="1" applyFill="1" applyBorder="1" applyAlignment="1">
      <alignment horizontal="right" vertical="center"/>
    </xf>
    <xf numFmtId="188" fontId="8" fillId="0" borderId="1" xfId="63" applyNumberFormat="1" applyFont="1" applyFill="1" applyBorder="1" applyAlignment="1">
      <alignment horizontal="right" vertical="center"/>
    </xf>
    <xf numFmtId="191" fontId="1" fillId="0" borderId="1" xfId="10" applyNumberFormat="1" applyFont="1" applyFill="1" applyBorder="1" applyAlignment="1">
      <alignment horizontal="right" vertical="center"/>
    </xf>
    <xf numFmtId="191" fontId="1" fillId="0" borderId="1" xfId="63" applyNumberFormat="1" applyFont="1" applyFill="1" applyBorder="1" applyAlignment="1">
      <alignment horizontal="right" vertical="center"/>
    </xf>
    <xf numFmtId="191" fontId="1" fillId="0" borderId="1" xfId="2" applyNumberFormat="1" applyFont="1" applyFill="1" applyBorder="1" applyAlignment="1">
      <alignment horizontal="right" vertical="center"/>
    </xf>
    <xf numFmtId="191" fontId="6" fillId="0" borderId="1" xfId="10" applyNumberFormat="1" applyFont="1" applyFill="1" applyBorder="1" applyAlignment="1">
      <alignment horizontal="right" vertical="center"/>
    </xf>
    <xf numFmtId="0" fontId="1" fillId="0" borderId="0" xfId="49" applyFont="1" applyFill="1">
      <alignment vertical="center"/>
    </xf>
    <xf numFmtId="0" fontId="0" fillId="0" borderId="0" xfId="49" applyFont="1" applyFill="1">
      <alignment vertical="center"/>
    </xf>
    <xf numFmtId="0" fontId="9" fillId="0" borderId="0" xfId="49" applyFill="1">
      <alignment vertical="center"/>
    </xf>
    <xf numFmtId="0" fontId="1" fillId="0" borderId="0" xfId="49" applyFont="1" applyFill="1" applyAlignment="1">
      <alignment horizontal="right" vertical="center"/>
    </xf>
    <xf numFmtId="0" fontId="4" fillId="0" borderId="1" xfId="49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justify" vertical="center" wrapText="1"/>
    </xf>
    <xf numFmtId="0" fontId="1" fillId="0" borderId="1" xfId="32" applyFont="1" applyFill="1" applyBorder="1" applyAlignment="1">
      <alignment horizontal="right" vertical="center" wrapText="1"/>
    </xf>
    <xf numFmtId="189" fontId="1" fillId="0" borderId="1" xfId="2" applyNumberFormat="1" applyFont="1" applyFill="1" applyBorder="1" applyAlignment="1">
      <alignment horizontal="right" vertical="center" wrapText="1"/>
    </xf>
    <xf numFmtId="0" fontId="11" fillId="0" borderId="1" xfId="49" applyFont="1" applyFill="1" applyBorder="1" applyAlignment="1">
      <alignment horizontal="justify" vertical="center" wrapText="1"/>
    </xf>
    <xf numFmtId="0" fontId="6" fillId="0" borderId="1" xfId="49" applyFont="1" applyFill="1" applyBorder="1" applyAlignment="1">
      <alignment horizontal="justify" vertical="center" wrapText="1"/>
    </xf>
    <xf numFmtId="188" fontId="1" fillId="0" borderId="1" xfId="64" applyNumberFormat="1" applyFont="1" applyFill="1" applyBorder="1" applyAlignment="1">
      <alignment horizontal="right" vertical="center" wrapText="1"/>
    </xf>
    <xf numFmtId="0" fontId="1" fillId="0" borderId="1" xfId="49" applyFont="1" applyFill="1" applyBorder="1" applyAlignment="1">
      <alignment horizontal="right" vertical="center" wrapText="1"/>
    </xf>
    <xf numFmtId="189" fontId="1" fillId="0" borderId="1" xfId="64" applyNumberFormat="1" applyFont="1" applyFill="1" applyBorder="1" applyAlignment="1">
      <alignment horizontal="right" vertical="center" wrapText="1"/>
    </xf>
    <xf numFmtId="0" fontId="1" fillId="0" borderId="1" xfId="49" applyFont="1" applyFill="1" applyBorder="1" applyAlignment="1">
      <alignment horizontal="justify" vertical="center" wrapText="1"/>
    </xf>
    <xf numFmtId="188" fontId="1" fillId="2" borderId="1" xfId="64" applyNumberFormat="1" applyFont="1" applyFill="1" applyBorder="1" applyAlignment="1">
      <alignment horizontal="right" vertical="center" wrapText="1"/>
    </xf>
    <xf numFmtId="189" fontId="1" fillId="0" borderId="1" xfId="32" applyNumberFormat="1" applyFont="1" applyFill="1" applyBorder="1" applyAlignment="1">
      <alignment horizontal="right" vertical="center" wrapText="1"/>
    </xf>
    <xf numFmtId="188" fontId="1" fillId="0" borderId="1" xfId="1" applyNumberFormat="1" applyFont="1" applyFill="1" applyBorder="1" applyAlignment="1">
      <alignment vertical="center" wrapText="1"/>
    </xf>
    <xf numFmtId="188" fontId="1" fillId="0" borderId="0" xfId="49" applyNumberFormat="1" applyFont="1" applyFill="1">
      <alignment vertical="center"/>
    </xf>
    <xf numFmtId="188" fontId="1" fillId="0" borderId="0" xfId="0" applyNumberFormat="1" applyFont="1" applyAlignment="1">
      <alignment vertical="center" wrapText="1"/>
    </xf>
    <xf numFmtId="188" fontId="0" fillId="0" borderId="0" xfId="0" applyNumberFormat="1" applyAlignment="1">
      <alignment vertical="center" wrapText="1"/>
    </xf>
    <xf numFmtId="188" fontId="6" fillId="0" borderId="1" xfId="0" applyNumberFormat="1" applyFont="1" applyBorder="1" applyAlignment="1">
      <alignment horizontal="center" vertical="center" wrapText="1"/>
    </xf>
    <xf numFmtId="188" fontId="1" fillId="0" borderId="1" xfId="0" applyNumberFormat="1" applyFont="1" applyBorder="1" applyAlignment="1">
      <alignment vertical="center" wrapText="1"/>
    </xf>
    <xf numFmtId="190" fontId="6" fillId="0" borderId="1" xfId="46" applyNumberFormat="1" applyFont="1" applyFill="1" applyBorder="1" applyAlignment="1">
      <alignment horizontal="center" vertical="center" wrapText="1"/>
    </xf>
    <xf numFmtId="188" fontId="1" fillId="0" borderId="1" xfId="0" applyNumberFormat="1" applyFont="1" applyBorder="1" applyAlignment="1">
      <alignment horizontal="center" vertical="center" wrapText="1"/>
    </xf>
    <xf numFmtId="0" fontId="9" fillId="0" borderId="0" xfId="46" applyFont="1" applyFill="1">
      <alignment vertical="center"/>
    </xf>
    <xf numFmtId="0" fontId="1" fillId="0" borderId="0" xfId="46" applyFont="1" applyFill="1">
      <alignment vertical="center"/>
    </xf>
    <xf numFmtId="0" fontId="1" fillId="0" borderId="0" xfId="46" applyFont="1" applyFill="1" applyAlignment="1">
      <alignment horizontal="right" vertical="center"/>
    </xf>
    <xf numFmtId="190" fontId="15" fillId="0" borderId="1" xfId="46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1" fillId="0" borderId="1" xfId="34" applyNumberFormat="1" applyFont="1" applyFill="1" applyBorder="1" applyAlignment="1" applyProtection="1">
      <alignment horizontal="left" vertical="center"/>
    </xf>
    <xf numFmtId="190" fontId="1" fillId="0" borderId="1" xfId="46" applyNumberFormat="1" applyFont="1" applyFill="1" applyBorder="1" applyAlignment="1">
      <alignment horizontal="right" vertical="center"/>
    </xf>
    <xf numFmtId="189" fontId="1" fillId="0" borderId="1" xfId="46" applyNumberFormat="1" applyFont="1" applyFill="1" applyBorder="1" applyAlignment="1">
      <alignment horizontal="right" vertical="center"/>
    </xf>
    <xf numFmtId="49" fontId="1" fillId="0" borderId="1" xfId="34" applyNumberFormat="1" applyFont="1" applyFill="1" applyBorder="1" applyAlignment="1" applyProtection="1">
      <alignment horizontal="left" vertical="center" indent="1"/>
    </xf>
    <xf numFmtId="49" fontId="6" fillId="0" borderId="1" xfId="34" applyNumberFormat="1" applyFont="1" applyFill="1" applyBorder="1" applyAlignment="1" applyProtection="1">
      <alignment horizontal="left" vertical="center" indent="1"/>
    </xf>
    <xf numFmtId="190" fontId="1" fillId="0" borderId="1" xfId="46" applyNumberFormat="1" applyFont="1" applyFill="1" applyBorder="1" applyAlignment="1">
      <alignment horizontal="center" vertical="center"/>
    </xf>
    <xf numFmtId="0" fontId="9" fillId="0" borderId="0" xfId="45" applyFill="1">
      <alignment vertical="center"/>
    </xf>
    <xf numFmtId="0" fontId="16" fillId="0" borderId="0" xfId="45" applyFont="1" applyFill="1">
      <alignment vertical="center"/>
    </xf>
    <xf numFmtId="0" fontId="1" fillId="0" borderId="0" xfId="45" applyFont="1" applyFill="1">
      <alignment vertical="center"/>
    </xf>
    <xf numFmtId="0" fontId="1" fillId="0" borderId="0" xfId="45" applyFont="1" applyFill="1" applyAlignment="1">
      <alignment horizontal="right" vertical="center"/>
    </xf>
    <xf numFmtId="190" fontId="12" fillId="0" borderId="1" xfId="45" applyNumberFormat="1" applyFont="1" applyFill="1" applyBorder="1" applyAlignment="1">
      <alignment horizontal="center" vertical="center" wrapText="1"/>
    </xf>
    <xf numFmtId="190" fontId="1" fillId="0" borderId="1" xfId="45" applyNumberFormat="1" applyFont="1" applyFill="1" applyBorder="1" applyAlignment="1">
      <alignment horizontal="right" vertical="center"/>
    </xf>
    <xf numFmtId="190" fontId="6" fillId="0" borderId="1" xfId="46" applyNumberFormat="1" applyFont="1" applyFill="1" applyBorder="1" applyAlignment="1">
      <alignment horizontal="right" vertical="center" wrapText="1"/>
    </xf>
    <xf numFmtId="0" fontId="9" fillId="0" borderId="0" xfId="45" applyFont="1" applyFill="1">
      <alignment vertical="center"/>
    </xf>
    <xf numFmtId="49" fontId="1" fillId="0" borderId="1" xfId="34" applyNumberFormat="1" applyFont="1" applyFill="1" applyBorder="1" applyAlignment="1" applyProtection="1">
      <alignment vertical="center"/>
    </xf>
    <xf numFmtId="190" fontId="1" fillId="0" borderId="1" xfId="45" applyNumberFormat="1" applyFont="1" applyFill="1" applyBorder="1" applyAlignment="1">
      <alignment horizontal="left" vertical="center"/>
    </xf>
    <xf numFmtId="190" fontId="1" fillId="0" borderId="1" xfId="45" applyNumberFormat="1" applyFont="1" applyFill="1" applyBorder="1" applyAlignment="1">
      <alignment horizontal="center" vertical="center"/>
    </xf>
    <xf numFmtId="190" fontId="16" fillId="0" borderId="0" xfId="45" applyNumberFormat="1" applyFont="1" applyFill="1">
      <alignment vertical="center"/>
    </xf>
    <xf numFmtId="0" fontId="9" fillId="0" borderId="0" xfId="46" applyFill="1">
      <alignment vertical="center"/>
    </xf>
    <xf numFmtId="0" fontId="16" fillId="0" borderId="0" xfId="46" applyFont="1" applyFill="1">
      <alignment vertical="center"/>
    </xf>
    <xf numFmtId="0" fontId="1" fillId="0" borderId="2" xfId="46" applyFont="1" applyFill="1" applyBorder="1" applyAlignment="1">
      <alignment horizontal="left" vertical="center"/>
    </xf>
    <xf numFmtId="0" fontId="1" fillId="0" borderId="2" xfId="46" applyFont="1" applyFill="1" applyBorder="1" applyAlignment="1">
      <alignment horizontal="right" vertical="center"/>
    </xf>
    <xf numFmtId="190" fontId="4" fillId="0" borderId="1" xfId="46" applyNumberFormat="1" applyFont="1" applyFill="1" applyBorder="1" applyAlignment="1">
      <alignment horizontal="center" vertical="center" wrapText="1"/>
    </xf>
    <xf numFmtId="190" fontId="1" fillId="0" borderId="1" xfId="46" applyNumberFormat="1" applyFont="1" applyFill="1" applyBorder="1" applyAlignment="1">
      <alignment horizontal="left" vertical="center"/>
    </xf>
    <xf numFmtId="0" fontId="15" fillId="0" borderId="0" xfId="45" applyFont="1" applyFill="1">
      <alignment vertical="center"/>
    </xf>
    <xf numFmtId="190" fontId="4" fillId="0" borderId="1" xfId="45" applyNumberFormat="1" applyFont="1" applyFill="1" applyBorder="1" applyAlignment="1">
      <alignment horizontal="center" vertical="center" wrapText="1"/>
    </xf>
    <xf numFmtId="0" fontId="1" fillId="0" borderId="1" xfId="34" applyNumberFormat="1" applyFont="1" applyFill="1" applyBorder="1" applyAlignment="1" applyProtection="1">
      <alignment horizontal="right" vertical="center"/>
    </xf>
    <xf numFmtId="0" fontId="6" fillId="0" borderId="1" xfId="34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/>
    <xf numFmtId="0" fontId="0" fillId="0" borderId="0" xfId="0" applyFont="1" applyFill="1"/>
    <xf numFmtId="0" fontId="17" fillId="0" borderId="0" xfId="47" applyFill="1" applyAlignment="1">
      <alignment vertical="center"/>
    </xf>
    <xf numFmtId="0" fontId="17" fillId="0" borderId="0" xfId="47" applyFill="1" applyAlignment="1">
      <alignment horizontal="right" vertical="center"/>
    </xf>
    <xf numFmtId="0" fontId="0" fillId="0" borderId="0" xfId="0" applyFill="1"/>
    <xf numFmtId="0" fontId="1" fillId="0" borderId="0" xfId="47" applyFont="1" applyFill="1" applyAlignment="1">
      <alignment vertical="center"/>
    </xf>
    <xf numFmtId="0" fontId="1" fillId="0" borderId="0" xfId="47" applyFont="1" applyFill="1" applyAlignment="1">
      <alignment horizontal="right" vertical="center"/>
    </xf>
    <xf numFmtId="0" fontId="4" fillId="0" borderId="1" xfId="47" applyFont="1" applyFill="1" applyBorder="1" applyAlignment="1">
      <alignment horizontal="center" vertical="center"/>
    </xf>
    <xf numFmtId="0" fontId="6" fillId="0" borderId="1" xfId="47" applyFont="1" applyFill="1" applyBorder="1" applyAlignment="1">
      <alignment horizontal="left" vertical="center"/>
    </xf>
    <xf numFmtId="190" fontId="1" fillId="0" borderId="1" xfId="47" applyNumberFormat="1" applyFont="1" applyFill="1" applyBorder="1" applyAlignment="1">
      <alignment horizontal="right" vertical="center"/>
    </xf>
    <xf numFmtId="0" fontId="1" fillId="0" borderId="1" xfId="47" applyFont="1" applyFill="1" applyBorder="1" applyAlignment="1">
      <alignment horizontal="left" vertical="center"/>
    </xf>
    <xf numFmtId="3" fontId="1" fillId="0" borderId="1" xfId="47" applyNumberFormat="1" applyFont="1" applyFill="1" applyBorder="1" applyAlignment="1" applyProtection="1">
      <alignment horizontal="center" vertical="center"/>
    </xf>
    <xf numFmtId="190" fontId="1" fillId="0" borderId="1" xfId="47" applyNumberFormat="1" applyFont="1" applyFill="1" applyBorder="1" applyAlignment="1" applyProtection="1">
      <alignment horizontal="right" vertical="center"/>
    </xf>
    <xf numFmtId="190" fontId="12" fillId="0" borderId="1" xfId="0" applyNumberFormat="1" applyFont="1" applyFill="1" applyBorder="1" applyAlignment="1">
      <alignment horizontal="center" vertical="center" wrapText="1"/>
    </xf>
    <xf numFmtId="190" fontId="12" fillId="0" borderId="1" xfId="0" applyNumberFormat="1" applyFont="1" applyFill="1" applyBorder="1" applyAlignment="1" applyProtection="1">
      <alignment horizontal="center" vertical="center" wrapText="1"/>
    </xf>
    <xf numFmtId="190" fontId="13" fillId="0" borderId="1" xfId="0" applyNumberFormat="1" applyFont="1" applyFill="1" applyBorder="1" applyAlignment="1" applyProtection="1">
      <alignment horizontal="center" vertical="center" wrapText="1"/>
    </xf>
    <xf numFmtId="190" fontId="6" fillId="0" borderId="1" xfId="0" applyNumberFormat="1" applyFont="1" applyFill="1" applyBorder="1" applyAlignment="1">
      <alignment horizontal="center" vertical="center" wrapText="1"/>
    </xf>
    <xf numFmtId="190" fontId="1" fillId="0" borderId="1" xfId="0" applyNumberFormat="1" applyFont="1" applyFill="1" applyBorder="1" applyAlignment="1" applyProtection="1">
      <alignment vertical="center" wrapText="1"/>
    </xf>
    <xf numFmtId="190" fontId="1" fillId="0" borderId="1" xfId="0" applyNumberFormat="1" applyFont="1" applyFill="1" applyBorder="1" applyAlignment="1">
      <alignment horizontal="center" vertical="center" wrapText="1"/>
    </xf>
    <xf numFmtId="190" fontId="1" fillId="3" borderId="1" xfId="0" applyNumberFormat="1" applyFont="1" applyFill="1" applyBorder="1" applyAlignment="1" applyProtection="1">
      <alignment horizontal="center" vertical="center" wrapText="1"/>
    </xf>
    <xf numFmtId="190" fontId="1" fillId="3" borderId="1" xfId="0" applyNumberFormat="1" applyFont="1" applyFill="1" applyBorder="1" applyAlignment="1">
      <alignment horizontal="center" vertical="center" wrapText="1"/>
    </xf>
    <xf numFmtId="0" fontId="18" fillId="2" borderId="0" xfId="47" applyFont="1" applyFill="1" applyAlignment="1">
      <alignment vertical="center"/>
    </xf>
    <xf numFmtId="0" fontId="19" fillId="2" borderId="0" xfId="47" applyFont="1" applyFill="1" applyAlignment="1">
      <alignment vertical="center"/>
    </xf>
    <xf numFmtId="0" fontId="20" fillId="2" borderId="0" xfId="47" applyFont="1" applyFill="1" applyAlignment="1">
      <alignment vertical="center"/>
    </xf>
    <xf numFmtId="0" fontId="20" fillId="0" borderId="0" xfId="47" applyFont="1" applyFill="1" applyAlignment="1">
      <alignment vertical="center"/>
    </xf>
    <xf numFmtId="0" fontId="17" fillId="2" borderId="0" xfId="47" applyFill="1" applyAlignment="1">
      <alignment vertical="center"/>
    </xf>
    <xf numFmtId="0" fontId="0" fillId="2" borderId="0" xfId="47" applyFont="1" applyFill="1" applyAlignment="1">
      <alignment vertical="center"/>
    </xf>
    <xf numFmtId="0" fontId="0" fillId="2" borderId="0" xfId="47" applyFont="1" applyFill="1" applyAlignment="1">
      <alignment horizontal="right" vertical="center"/>
    </xf>
    <xf numFmtId="0" fontId="17" fillId="2" borderId="0" xfId="47" applyFont="1" applyFill="1" applyAlignment="1">
      <alignment vertical="center"/>
    </xf>
    <xf numFmtId="0" fontId="5" fillId="2" borderId="1" xfId="47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3" fontId="6" fillId="2" borderId="1" xfId="47" applyNumberFormat="1" applyFont="1" applyFill="1" applyBorder="1" applyAlignment="1" applyProtection="1">
      <alignment vertical="center"/>
    </xf>
    <xf numFmtId="1" fontId="1" fillId="2" borderId="1" xfId="47" applyNumberFormat="1" applyFont="1" applyFill="1" applyBorder="1" applyAlignment="1">
      <alignment vertical="center"/>
    </xf>
    <xf numFmtId="189" fontId="1" fillId="2" borderId="1" xfId="47" applyNumberFormat="1" applyFont="1" applyFill="1" applyBorder="1" applyAlignment="1">
      <alignment vertical="center"/>
    </xf>
    <xf numFmtId="189" fontId="1" fillId="0" borderId="1" xfId="2" applyNumberFormat="1" applyFont="1" applyFill="1" applyBorder="1" applyAlignment="1">
      <alignment vertical="center"/>
    </xf>
    <xf numFmtId="3" fontId="6" fillId="2" borderId="1" xfId="47" applyNumberFormat="1" applyFont="1" applyFill="1" applyBorder="1" applyAlignment="1" applyProtection="1">
      <alignment vertical="center" wrapText="1"/>
    </xf>
    <xf numFmtId="3" fontId="1" fillId="0" borderId="1" xfId="47" applyNumberFormat="1" applyFont="1" applyFill="1" applyBorder="1" applyAlignment="1" applyProtection="1">
      <alignment horizontal="left" vertical="center"/>
    </xf>
    <xf numFmtId="1" fontId="1" fillId="0" borderId="1" xfId="47" applyNumberFormat="1" applyFont="1" applyFill="1" applyBorder="1" applyAlignment="1">
      <alignment vertical="center"/>
    </xf>
    <xf numFmtId="3" fontId="6" fillId="0" borderId="1" xfId="47" applyNumberFormat="1" applyFont="1" applyFill="1" applyBorder="1" applyAlignment="1" applyProtection="1">
      <alignment horizontal="left" vertical="center"/>
    </xf>
    <xf numFmtId="3" fontId="1" fillId="2" borderId="1" xfId="47" applyNumberFormat="1" applyFont="1" applyFill="1" applyBorder="1" applyAlignment="1" applyProtection="1">
      <alignment vertical="center"/>
    </xf>
    <xf numFmtId="3" fontId="6" fillId="0" borderId="1" xfId="47" applyNumberFormat="1" applyFont="1" applyFill="1" applyBorder="1" applyAlignment="1" applyProtection="1">
      <alignment vertical="center"/>
    </xf>
    <xf numFmtId="3" fontId="1" fillId="0" borderId="1" xfId="47" applyNumberFormat="1" applyFont="1" applyFill="1" applyBorder="1" applyAlignment="1" applyProtection="1">
      <alignment vertical="center"/>
    </xf>
    <xf numFmtId="0" fontId="1" fillId="0" borderId="1" xfId="47" applyFont="1" applyBorder="1" applyAlignment="1">
      <alignment horizontal="left" vertical="center"/>
    </xf>
    <xf numFmtId="0" fontId="6" fillId="2" borderId="1" xfId="47" applyFont="1" applyFill="1" applyBorder="1" applyAlignment="1">
      <alignment horizontal="center" vertical="center"/>
    </xf>
    <xf numFmtId="0" fontId="12" fillId="2" borderId="1" xfId="47" applyFont="1" applyFill="1" applyBorder="1" applyAlignment="1">
      <alignment horizontal="distributed" vertical="center"/>
    </xf>
    <xf numFmtId="0" fontId="1" fillId="2" borderId="1" xfId="47" applyFont="1" applyFill="1" applyBorder="1" applyAlignment="1">
      <alignment vertical="center"/>
    </xf>
    <xf numFmtId="0" fontId="1" fillId="0" borderId="1" xfId="47" applyFont="1" applyFill="1" applyBorder="1" applyAlignment="1">
      <alignment vertical="center"/>
    </xf>
    <xf numFmtId="189" fontId="1" fillId="0" borderId="1" xfId="47" applyNumberFormat="1" applyFont="1" applyFill="1" applyBorder="1" applyAlignment="1">
      <alignment vertical="center"/>
    </xf>
    <xf numFmtId="0" fontId="1" fillId="2" borderId="1" xfId="47" applyFont="1" applyFill="1" applyBorder="1" applyAlignment="1">
      <alignment horizontal="center" vertical="center"/>
    </xf>
    <xf numFmtId="1" fontId="20" fillId="2" borderId="0" xfId="47" applyNumberFormat="1" applyFont="1" applyFill="1" applyAlignment="1">
      <alignment vertical="center"/>
    </xf>
    <xf numFmtId="0" fontId="17" fillId="0" borderId="0" xfId="47" applyFont="1" applyFill="1" applyAlignment="1">
      <alignment vertical="center"/>
    </xf>
    <xf numFmtId="0" fontId="5" fillId="0" borderId="1" xfId="47" applyFont="1" applyFill="1" applyBorder="1" applyAlignment="1">
      <alignment horizontal="center" vertical="center"/>
    </xf>
    <xf numFmtId="0" fontId="9" fillId="0" borderId="0" xfId="47" applyFont="1" applyFill="1" applyAlignment="1">
      <alignment vertical="center"/>
    </xf>
    <xf numFmtId="4" fontId="20" fillId="0" borderId="0" xfId="47" applyNumberFormat="1" applyFont="1" applyFill="1" applyAlignment="1">
      <alignment vertical="center"/>
    </xf>
    <xf numFmtId="3" fontId="20" fillId="0" borderId="0" xfId="47" applyNumberFormat="1" applyFont="1" applyFill="1" applyAlignment="1">
      <alignment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4" fontId="1" fillId="0" borderId="1" xfId="0" applyNumberFormat="1" applyFont="1" applyFill="1" applyBorder="1" applyAlignment="1" applyProtection="1">
      <alignment horizontal="right" vertical="center"/>
    </xf>
    <xf numFmtId="3" fontId="1" fillId="0" borderId="0" xfId="47" applyNumberFormat="1" applyFont="1" applyFill="1" applyAlignment="1">
      <alignment vertical="center"/>
    </xf>
    <xf numFmtId="0" fontId="6" fillId="0" borderId="1" xfId="47" applyFont="1" applyFill="1" applyBorder="1" applyAlignment="1">
      <alignment horizontal="center" vertical="center"/>
    </xf>
    <xf numFmtId="3" fontId="1" fillId="2" borderId="0" xfId="47" applyNumberFormat="1" applyFont="1" applyFill="1" applyBorder="1" applyAlignment="1" applyProtection="1">
      <alignment vertical="center"/>
    </xf>
    <xf numFmtId="0" fontId="1" fillId="2" borderId="0" xfId="47" applyFont="1" applyFill="1" applyAlignment="1">
      <alignment horizontal="right" vertical="center"/>
    </xf>
    <xf numFmtId="191" fontId="20" fillId="2" borderId="0" xfId="47" applyNumberFormat="1" applyFont="1" applyFill="1" applyAlignment="1">
      <alignment vertical="center"/>
    </xf>
    <xf numFmtId="0" fontId="19" fillId="2" borderId="0" xfId="47" applyFont="1" applyFill="1" applyAlignment="1">
      <alignment horizontal="right" vertical="center"/>
    </xf>
    <xf numFmtId="190" fontId="1" fillId="2" borderId="1" xfId="47" applyNumberFormat="1" applyFont="1" applyFill="1" applyBorder="1" applyAlignment="1">
      <alignment vertical="center"/>
    </xf>
    <xf numFmtId="190" fontId="6" fillId="2" borderId="1" xfId="47" applyNumberFormat="1" applyFont="1" applyFill="1" applyBorder="1" applyAlignment="1">
      <alignment vertical="center"/>
    </xf>
    <xf numFmtId="189" fontId="1" fillId="2" borderId="1" xfId="2" applyNumberFormat="1" applyFont="1" applyFill="1" applyBorder="1" applyAlignment="1">
      <alignment vertical="center"/>
    </xf>
    <xf numFmtId="3" fontId="20" fillId="2" borderId="0" xfId="47" applyNumberFormat="1" applyFont="1" applyFill="1" applyAlignment="1">
      <alignment vertical="center"/>
    </xf>
    <xf numFmtId="192" fontId="1" fillId="2" borderId="1" xfId="47" applyNumberFormat="1" applyFont="1" applyFill="1" applyBorder="1" applyAlignment="1">
      <alignment vertical="center"/>
    </xf>
    <xf numFmtId="0" fontId="1" fillId="2" borderId="1" xfId="47" applyFont="1" applyFill="1" applyBorder="1" applyAlignment="1">
      <alignment horizontal="distributed" vertical="center"/>
    </xf>
    <xf numFmtId="58" fontId="19" fillId="2" borderId="0" xfId="47" applyNumberFormat="1" applyFont="1" applyFill="1" applyAlignment="1">
      <alignment vertical="center"/>
    </xf>
    <xf numFmtId="3" fontId="1" fillId="2" borderId="0" xfId="47" applyNumberFormat="1" applyFont="1" applyFill="1" applyAlignment="1">
      <alignment vertical="center"/>
    </xf>
    <xf numFmtId="0" fontId="1" fillId="2" borderId="0" xfId="47" applyFont="1" applyFill="1" applyAlignment="1">
      <alignment vertical="center"/>
    </xf>
    <xf numFmtId="190" fontId="20" fillId="2" borderId="0" xfId="47" applyNumberFormat="1" applyFont="1" applyFill="1" applyAlignment="1">
      <alignment vertical="center"/>
    </xf>
    <xf numFmtId="0" fontId="18" fillId="0" borderId="0" xfId="47" applyFont="1" applyFill="1" applyAlignment="1">
      <alignment vertical="center"/>
    </xf>
    <xf numFmtId="0" fontId="19" fillId="0" borderId="0" xfId="47" applyFont="1" applyFill="1" applyAlignment="1">
      <alignment vertical="center"/>
    </xf>
    <xf numFmtId="3" fontId="1" fillId="0" borderId="0" xfId="47" applyNumberFormat="1" applyFont="1" applyFill="1" applyBorder="1" applyAlignment="1" applyProtection="1">
      <alignment vertical="center"/>
    </xf>
    <xf numFmtId="0" fontId="0" fillId="0" borderId="0" xfId="47" applyFont="1" applyFill="1" applyAlignment="1">
      <alignment vertical="center"/>
    </xf>
    <xf numFmtId="0" fontId="1" fillId="0" borderId="2" xfId="47" applyFont="1" applyFill="1" applyBorder="1" applyAlignment="1">
      <alignment horizontal="right" vertical="center"/>
    </xf>
    <xf numFmtId="188" fontId="1" fillId="0" borderId="1" xfId="47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right" vertical="center" wrapText="1"/>
    </xf>
    <xf numFmtId="0" fontId="21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88" fontId="22" fillId="0" borderId="1" xfId="0" applyNumberFormat="1" applyFont="1" applyBorder="1" applyAlignment="1">
      <alignment horizontal="right" vertical="center" wrapText="1"/>
    </xf>
    <xf numFmtId="0" fontId="22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right" vertical="center" wrapText="1"/>
    </xf>
    <xf numFmtId="0" fontId="27" fillId="2" borderId="0" xfId="47" applyFont="1" applyFill="1" applyAlignment="1">
      <alignment vertical="center"/>
    </xf>
    <xf numFmtId="0" fontId="9" fillId="2" borderId="0" xfId="47" applyFont="1" applyFill="1" applyAlignment="1">
      <alignment vertical="center"/>
    </xf>
    <xf numFmtId="0" fontId="16" fillId="2" borderId="0" xfId="47" applyFont="1" applyFill="1" applyAlignment="1">
      <alignment vertical="center"/>
    </xf>
    <xf numFmtId="0" fontId="9" fillId="2" borderId="0" xfId="47" applyFont="1" applyFill="1" applyAlignment="1">
      <alignment horizontal="left" vertical="center"/>
    </xf>
    <xf numFmtId="188" fontId="1" fillId="2" borderId="0" xfId="47" applyNumberFormat="1" applyFont="1" applyFill="1" applyAlignment="1">
      <alignment vertical="center"/>
    </xf>
    <xf numFmtId="0" fontId="4" fillId="2" borderId="1" xfId="47" applyFont="1" applyFill="1" applyBorder="1" applyAlignment="1">
      <alignment horizontal="distributed" vertical="center"/>
    </xf>
    <xf numFmtId="0" fontId="6" fillId="2" borderId="1" xfId="50" applyFont="1" applyFill="1" applyBorder="1" applyAlignment="1">
      <alignment horizontal="left" vertical="center"/>
    </xf>
    <xf numFmtId="188" fontId="1" fillId="2" borderId="1" xfId="47" applyNumberFormat="1" applyFont="1" applyFill="1" applyBorder="1" applyAlignment="1">
      <alignment vertical="center"/>
    </xf>
    <xf numFmtId="189" fontId="1" fillId="2" borderId="1" xfId="2" applyNumberFormat="1" applyFont="1" applyFill="1" applyBorder="1" applyAlignment="1">
      <alignment horizontal="right" vertical="center"/>
    </xf>
    <xf numFmtId="0" fontId="6" fillId="0" borderId="1" xfId="47" applyFont="1" applyFill="1" applyBorder="1" applyAlignment="1">
      <alignment vertical="center"/>
    </xf>
    <xf numFmtId="188" fontId="1" fillId="0" borderId="1" xfId="47" applyNumberFormat="1" applyFont="1" applyFill="1" applyBorder="1" applyAlignment="1">
      <alignment vertical="center"/>
    </xf>
    <xf numFmtId="0" fontId="1" fillId="2" borderId="1" xfId="50" applyFont="1" applyFill="1" applyBorder="1" applyAlignment="1">
      <alignment horizontal="right" vertical="center"/>
    </xf>
    <xf numFmtId="0" fontId="16" fillId="2" borderId="1" xfId="47" applyFont="1" applyFill="1" applyBorder="1" applyAlignment="1">
      <alignment vertical="center"/>
    </xf>
    <xf numFmtId="0" fontId="9" fillId="2" borderId="1" xfId="47" applyFont="1" applyFill="1" applyBorder="1" applyAlignment="1">
      <alignment vertical="center"/>
    </xf>
    <xf numFmtId="0" fontId="1" fillId="2" borderId="1" xfId="50" applyFont="1" applyFill="1" applyBorder="1">
      <alignment vertical="center"/>
    </xf>
    <xf numFmtId="0" fontId="6" fillId="2" borderId="1" xfId="50" applyFont="1" applyFill="1" applyBorder="1">
      <alignment vertical="center"/>
    </xf>
    <xf numFmtId="0" fontId="1" fillId="0" borderId="1" xfId="50" applyFont="1" applyFill="1" applyBorder="1">
      <alignment vertical="center"/>
    </xf>
    <xf numFmtId="0" fontId="1" fillId="2" borderId="1" xfId="50" applyFont="1" applyFill="1" applyBorder="1" applyAlignment="1">
      <alignment horizontal="center" vertical="center"/>
    </xf>
    <xf numFmtId="188" fontId="1" fillId="2" borderId="0" xfId="47" applyNumberFormat="1" applyFont="1" applyFill="1" applyAlignment="1">
      <alignment horizontal="right" vertical="center"/>
    </xf>
    <xf numFmtId="0" fontId="4" fillId="2" borderId="1" xfId="47" applyFont="1" applyFill="1" applyBorder="1" applyAlignment="1">
      <alignment horizontal="center" vertical="center"/>
    </xf>
    <xf numFmtId="0" fontId="28" fillId="2" borderId="1" xfId="50" applyFont="1" applyFill="1" applyBorder="1" applyAlignment="1">
      <alignment vertical="center" wrapText="1"/>
    </xf>
    <xf numFmtId="188" fontId="28" fillId="2" borderId="1" xfId="47" applyNumberFormat="1" applyFont="1" applyFill="1" applyBorder="1" applyAlignment="1">
      <alignment horizontal="left" vertical="center"/>
    </xf>
    <xf numFmtId="0" fontId="28" fillId="2" borderId="1" xfId="47" applyFont="1" applyFill="1" applyBorder="1" applyAlignment="1">
      <alignment horizontal="left" vertical="center"/>
    </xf>
    <xf numFmtId="0" fontId="8" fillId="0" borderId="1" xfId="47" applyFont="1" applyFill="1" applyBorder="1" applyAlignment="1">
      <alignment horizontal="left" vertical="center" wrapText="1"/>
    </xf>
    <xf numFmtId="0" fontId="9" fillId="2" borderId="1" xfId="47" applyFont="1" applyFill="1" applyBorder="1" applyAlignment="1">
      <alignment horizontal="left" vertical="center"/>
    </xf>
    <xf numFmtId="0" fontId="27" fillId="0" borderId="0" xfId="47" applyFont="1" applyFill="1" applyAlignment="1">
      <alignment vertical="center"/>
    </xf>
    <xf numFmtId="191" fontId="1" fillId="0" borderId="0" xfId="47" applyNumberFormat="1" applyFont="1" applyFill="1" applyAlignment="1">
      <alignment vertical="center"/>
    </xf>
    <xf numFmtId="0" fontId="4" fillId="0" borderId="1" xfId="47" applyFont="1" applyFill="1" applyBorder="1" applyAlignment="1">
      <alignment horizontal="distributed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88" fontId="9" fillId="0" borderId="0" xfId="47" applyNumberFormat="1" applyFont="1" applyFill="1" applyAlignment="1">
      <alignment vertical="center"/>
    </xf>
    <xf numFmtId="0" fontId="29" fillId="0" borderId="0" xfId="0" applyFont="1" applyFill="1"/>
    <xf numFmtId="0" fontId="0" fillId="2" borderId="0" xfId="0" applyFill="1"/>
    <xf numFmtId="49" fontId="1" fillId="0" borderId="2" xfId="0" applyNumberFormat="1" applyFont="1" applyFill="1" applyBorder="1" applyAlignment="1">
      <alignment vertical="center"/>
    </xf>
    <xf numFmtId="49" fontId="1" fillId="0" borderId="2" xfId="0" applyNumberFormat="1" applyFont="1" applyFill="1" applyBorder="1" applyAlignment="1">
      <alignment horizontal="right" vertical="center"/>
    </xf>
    <xf numFmtId="49" fontId="1" fillId="2" borderId="2" xfId="0" applyNumberFormat="1" applyFont="1" applyFill="1" applyBorder="1" applyAlignment="1">
      <alignment horizontal="right" vertical="center"/>
    </xf>
    <xf numFmtId="49" fontId="6" fillId="0" borderId="1" xfId="0" applyNumberFormat="1" applyFont="1" applyFill="1" applyBorder="1" applyAlignment="1">
      <alignment horizontal="left" vertical="center"/>
    </xf>
    <xf numFmtId="188" fontId="1" fillId="0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left" vertical="center"/>
    </xf>
    <xf numFmtId="188" fontId="1" fillId="2" borderId="1" xfId="0" applyNumberFormat="1" applyFont="1" applyFill="1" applyBorder="1" applyAlignment="1">
      <alignment horizontal="right" vertical="center"/>
    </xf>
    <xf numFmtId="0" fontId="6" fillId="0" borderId="1" xfId="44" applyFont="1" applyFill="1" applyBorder="1" applyAlignment="1">
      <alignment vertical="center" shrinkToFit="1"/>
    </xf>
    <xf numFmtId="0" fontId="1" fillId="0" borderId="1" xfId="44" applyFont="1" applyFill="1" applyBorder="1" applyAlignment="1">
      <alignment vertical="center" shrinkToFit="1"/>
    </xf>
    <xf numFmtId="1" fontId="30" fillId="0" borderId="1" xfId="0" applyNumberFormat="1" applyFont="1" applyFill="1" applyBorder="1" applyAlignment="1" applyProtection="1">
      <alignment vertical="center"/>
      <protection locked="0"/>
    </xf>
    <xf numFmtId="0" fontId="30" fillId="0" borderId="1" xfId="0" applyNumberFormat="1" applyFont="1" applyFill="1" applyBorder="1" applyAlignment="1" applyProtection="1">
      <alignment vertical="center"/>
      <protection locked="0"/>
    </xf>
    <xf numFmtId="3" fontId="30" fillId="0" borderId="1" xfId="0" applyNumberFormat="1" applyFont="1" applyFill="1" applyBorder="1" applyAlignment="1" applyProtection="1">
      <alignment vertical="center"/>
    </xf>
    <xf numFmtId="0" fontId="1" fillId="0" borderId="1" xfId="48" applyFont="1" applyFill="1" applyBorder="1" applyAlignment="1">
      <alignment vertical="center" shrinkToFit="1"/>
    </xf>
    <xf numFmtId="0" fontId="6" fillId="0" borderId="1" xfId="48" applyFont="1" applyFill="1" applyBorder="1" applyAlignment="1">
      <alignment vertical="center" shrinkToFit="1"/>
    </xf>
    <xf numFmtId="193" fontId="17" fillId="0" borderId="5" xfId="43" applyNumberFormat="1" applyFont="1" applyFill="1" applyBorder="1" applyProtection="1">
      <protection locked="0"/>
    </xf>
    <xf numFmtId="0" fontId="1" fillId="0" borderId="1" xfId="48" applyFont="1" applyFill="1" applyBorder="1" applyAlignment="1">
      <alignment horizontal="center" vertical="center" shrinkToFit="1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right" vertical="center"/>
    </xf>
    <xf numFmtId="190" fontId="1" fillId="0" borderId="1" xfId="1" applyNumberFormat="1" applyFont="1" applyFill="1" applyBorder="1" applyAlignment="1">
      <alignment horizontal="right" vertical="center"/>
    </xf>
    <xf numFmtId="3" fontId="0" fillId="0" borderId="0" xfId="0" applyNumberFormat="1" applyFill="1"/>
    <xf numFmtId="190" fontId="0" fillId="0" borderId="0" xfId="0" applyNumberFormat="1" applyFill="1"/>
    <xf numFmtId="190" fontId="0" fillId="0" borderId="1" xfId="1" applyNumberFormat="1" applyFont="1" applyFill="1" applyBorder="1" applyAlignment="1">
      <alignment horizontal="right" vertical="center"/>
    </xf>
    <xf numFmtId="0" fontId="1" fillId="0" borderId="1" xfId="1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vertical="center"/>
    </xf>
    <xf numFmtId="0" fontId="32" fillId="0" borderId="0" xfId="0" applyFont="1" applyFill="1" applyAlignment="1">
      <alignment vertical="center"/>
    </xf>
    <xf numFmtId="4" fontId="1" fillId="0" borderId="0" xfId="0" applyNumberFormat="1" applyFont="1" applyFill="1" applyBorder="1" applyAlignment="1" applyProtection="1">
      <alignment horizontal="right" vertical="center"/>
    </xf>
    <xf numFmtId="190" fontId="12" fillId="0" borderId="8" xfId="0" applyNumberFormat="1" applyFont="1" applyFill="1" applyBorder="1" applyAlignment="1" applyProtection="1">
      <alignment horizontal="center" vertical="center" wrapText="1"/>
    </xf>
    <xf numFmtId="188" fontId="9" fillId="2" borderId="1" xfId="47" applyNumberFormat="1" applyFont="1" applyFill="1" applyBorder="1" applyAlignment="1">
      <alignment vertical="center"/>
    </xf>
    <xf numFmtId="194" fontId="49" fillId="0" borderId="0" xfId="71" applyNumberFormat="1" applyFont="1" applyFill="1" applyAlignment="1">
      <alignment vertical="center"/>
    </xf>
    <xf numFmtId="191" fontId="49" fillId="0" borderId="0" xfId="71" applyNumberFormat="1" applyFont="1" applyFill="1" applyAlignment="1">
      <alignment vertical="center"/>
    </xf>
    <xf numFmtId="194" fontId="51" fillId="0" borderId="0" xfId="71" applyNumberFormat="1" applyFont="1" applyFill="1" applyAlignment="1">
      <alignment vertical="center"/>
    </xf>
    <xf numFmtId="0" fontId="9" fillId="0" borderId="0" xfId="72" applyFill="1" applyAlignment="1">
      <alignment vertical="center"/>
    </xf>
    <xf numFmtId="194" fontId="49" fillId="0" borderId="2" xfId="71" applyNumberFormat="1" applyFont="1" applyFill="1" applyBorder="1" applyAlignment="1">
      <alignment horizontal="right"/>
    </xf>
    <xf numFmtId="193" fontId="54" fillId="0" borderId="1" xfId="73" applyNumberFormat="1" applyFont="1" applyFill="1" applyBorder="1" applyAlignment="1">
      <alignment horizontal="center" vertical="center" wrapText="1"/>
    </xf>
    <xf numFmtId="194" fontId="51" fillId="0" borderId="0" xfId="71" applyNumberFormat="1" applyFont="1" applyFill="1" applyAlignment="1">
      <alignment horizontal="center" vertical="center"/>
    </xf>
    <xf numFmtId="188" fontId="55" fillId="0" borderId="1" xfId="71" applyNumberFormat="1" applyFont="1" applyFill="1" applyBorder="1" applyAlignment="1">
      <alignment vertical="center"/>
    </xf>
    <xf numFmtId="194" fontId="53" fillId="0" borderId="1" xfId="71" applyNumberFormat="1" applyFont="1" applyFill="1" applyBorder="1" applyAlignment="1">
      <alignment horizontal="center" vertical="center"/>
    </xf>
    <xf numFmtId="192" fontId="53" fillId="0" borderId="1" xfId="71" applyNumberFormat="1" applyFont="1" applyFill="1" applyBorder="1" applyAlignment="1">
      <alignment vertical="center"/>
    </xf>
    <xf numFmtId="194" fontId="49" fillId="0" borderId="1" xfId="71" applyNumberFormat="1" applyFont="1" applyFill="1" applyBorder="1" applyAlignment="1">
      <alignment vertical="center"/>
    </xf>
    <xf numFmtId="194" fontId="53" fillId="0" borderId="1" xfId="71" applyNumberFormat="1" applyFont="1" applyFill="1" applyBorder="1" applyAlignment="1">
      <alignment vertical="center"/>
    </xf>
    <xf numFmtId="194" fontId="53" fillId="0" borderId="1" xfId="71" applyNumberFormat="1" applyFont="1" applyFill="1" applyBorder="1" applyAlignment="1">
      <alignment horizontal="left" vertical="center"/>
    </xf>
    <xf numFmtId="193" fontId="53" fillId="0" borderId="1" xfId="71" applyNumberFormat="1" applyFont="1" applyFill="1" applyBorder="1" applyAlignment="1">
      <alignment horizontal="center" vertical="center"/>
    </xf>
    <xf numFmtId="193" fontId="53" fillId="0" borderId="1" xfId="71" applyNumberFormat="1" applyFont="1" applyFill="1" applyBorder="1" applyAlignment="1">
      <alignment horizontal="left" vertical="center"/>
    </xf>
    <xf numFmtId="191" fontId="49" fillId="0" borderId="1" xfId="71" applyNumberFormat="1" applyFont="1" applyFill="1" applyBorder="1" applyAlignment="1">
      <alignment vertical="center"/>
    </xf>
    <xf numFmtId="0" fontId="30" fillId="2" borderId="0" xfId="47" applyFont="1" applyFill="1" applyAlignment="1">
      <alignment vertical="center"/>
    </xf>
    <xf numFmtId="0" fontId="1" fillId="0" borderId="1" xfId="10" applyNumberFormat="1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2" fillId="0" borderId="0" xfId="47" applyFont="1" applyFill="1" applyAlignment="1">
      <alignment horizontal="center" vertical="center"/>
    </xf>
    <xf numFmtId="0" fontId="3" fillId="0" borderId="0" xfId="47" applyFont="1" applyFill="1" applyAlignment="1">
      <alignment horizontal="center" vertical="center"/>
    </xf>
    <xf numFmtId="0" fontId="2" fillId="2" borderId="0" xfId="47" applyFont="1" applyFill="1" applyAlignment="1">
      <alignment horizontal="center" vertical="center"/>
    </xf>
    <xf numFmtId="0" fontId="3" fillId="2" borderId="0" xfId="47" applyFont="1" applyFill="1" applyAlignment="1">
      <alignment horizontal="center" vertical="center"/>
    </xf>
    <xf numFmtId="194" fontId="52" fillId="0" borderId="0" xfId="71" applyNumberFormat="1" applyFont="1" applyFill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2" fillId="0" borderId="2" xfId="0" applyFont="1" applyBorder="1" applyAlignment="1">
      <alignment horizontal="center" vertical="center" wrapText="1"/>
    </xf>
    <xf numFmtId="0" fontId="9" fillId="2" borderId="0" xfId="47" applyFont="1" applyFill="1" applyBorder="1" applyAlignment="1">
      <alignment horizontal="left" vertical="center" wrapText="1"/>
    </xf>
    <xf numFmtId="190" fontId="2" fillId="0" borderId="0" xfId="0" applyNumberFormat="1" applyFont="1" applyAlignment="1" applyProtection="1">
      <alignment horizontal="center" vertical="center" wrapText="1"/>
    </xf>
    <xf numFmtId="190" fontId="3" fillId="0" borderId="0" xfId="0" applyNumberFormat="1" applyFont="1" applyAlignment="1" applyProtection="1">
      <alignment horizontal="center" vertical="center" wrapText="1"/>
    </xf>
    <xf numFmtId="190" fontId="1" fillId="2" borderId="2" xfId="0" applyNumberFormat="1" applyFont="1" applyFill="1" applyBorder="1" applyAlignment="1">
      <alignment horizontal="left" vertical="center" wrapText="1"/>
    </xf>
    <xf numFmtId="0" fontId="2" fillId="0" borderId="0" xfId="45" applyFont="1" applyFill="1" applyAlignment="1">
      <alignment horizontal="center" vertical="center"/>
    </xf>
    <xf numFmtId="0" fontId="3" fillId="0" borderId="0" xfId="45" applyFont="1" applyFill="1" applyAlignment="1">
      <alignment horizontal="center" vertical="center"/>
    </xf>
    <xf numFmtId="0" fontId="2" fillId="0" borderId="0" xfId="46" applyFont="1" applyFill="1" applyBorder="1" applyAlignment="1">
      <alignment horizontal="center" vertical="center"/>
    </xf>
    <xf numFmtId="0" fontId="3" fillId="0" borderId="0" xfId="46" applyFont="1" applyFill="1" applyBorder="1" applyAlignment="1">
      <alignment horizontal="center" vertical="center"/>
    </xf>
    <xf numFmtId="0" fontId="14" fillId="0" borderId="0" xfId="46" applyFont="1" applyFill="1" applyAlignment="1">
      <alignment horizontal="center" vertical="center"/>
    </xf>
    <xf numFmtId="188" fontId="13" fillId="0" borderId="1" xfId="0" applyNumberFormat="1" applyFont="1" applyBorder="1" applyAlignment="1">
      <alignment horizontal="center" vertical="center" wrapText="1"/>
    </xf>
    <xf numFmtId="188" fontId="12" fillId="0" borderId="1" xfId="0" applyNumberFormat="1" applyFont="1" applyBorder="1" applyAlignment="1">
      <alignment horizontal="center" vertical="center" wrapText="1"/>
    </xf>
    <xf numFmtId="188" fontId="2" fillId="0" borderId="0" xfId="0" applyNumberFormat="1" applyFont="1" applyAlignment="1">
      <alignment horizontal="center" vertical="center" wrapText="1"/>
    </xf>
    <xf numFmtId="188" fontId="3" fillId="0" borderId="0" xfId="0" applyNumberFormat="1" applyFont="1" applyAlignment="1">
      <alignment horizontal="center" vertical="center" wrapText="1"/>
    </xf>
    <xf numFmtId="188" fontId="1" fillId="0" borderId="2" xfId="0" applyNumberFormat="1" applyFont="1" applyBorder="1" applyAlignment="1">
      <alignment horizontal="left" vertical="center" wrapText="1"/>
    </xf>
    <xf numFmtId="188" fontId="12" fillId="0" borderId="3" xfId="0" applyNumberFormat="1" applyFont="1" applyBorder="1" applyAlignment="1">
      <alignment horizontal="center" vertical="center" wrapText="1"/>
    </xf>
    <xf numFmtId="188" fontId="12" fillId="0" borderId="4" xfId="0" applyNumberFormat="1" applyFont="1" applyBorder="1" applyAlignment="1">
      <alignment horizontal="center" vertical="center" wrapText="1"/>
    </xf>
    <xf numFmtId="0" fontId="2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49" fontId="2" fillId="0" borderId="0" xfId="10" applyNumberFormat="1" applyFont="1" applyFill="1" applyBorder="1" applyAlignment="1">
      <alignment horizontal="center" vertical="center"/>
    </xf>
    <xf numFmtId="49" fontId="3" fillId="0" borderId="0" xfId="10" applyNumberFormat="1" applyFont="1" applyFill="1" applyBorder="1" applyAlignment="1">
      <alignment horizontal="center" vertical="center"/>
    </xf>
  </cellXfs>
  <cellStyles count="79">
    <cellStyle name="Calc Currency (0)" xfId="5"/>
    <cellStyle name="Comma [0]" xfId="13"/>
    <cellStyle name="comma zerodec" xfId="14"/>
    <cellStyle name="Comma_1995" xfId="12"/>
    <cellStyle name="Currency [0]" xfId="6"/>
    <cellStyle name="Currency_1995" xfId="3"/>
    <cellStyle name="Currency1" xfId="16"/>
    <cellStyle name="Date" xfId="17"/>
    <cellStyle name="Dollar (zero dec)" xfId="18"/>
    <cellStyle name="Fixed" xfId="19"/>
    <cellStyle name="Header1" xfId="20"/>
    <cellStyle name="Header2" xfId="21"/>
    <cellStyle name="Header2 2" xfId="22"/>
    <cellStyle name="HEADING1" xfId="9"/>
    <cellStyle name="HEADING2" xfId="7"/>
    <cellStyle name="no dec" xfId="8"/>
    <cellStyle name="Norma,_laroux_4_营业在建 (2)_E21" xfId="23"/>
    <cellStyle name="Normal_#10-Headcount" xfId="24"/>
    <cellStyle name="Percent_laroux" xfId="25"/>
    <cellStyle name="Total" xfId="26"/>
    <cellStyle name="百分比" xfId="2" builtinId="5"/>
    <cellStyle name="百分比 2" xfId="27"/>
    <cellStyle name="表标题" xfId="29"/>
    <cellStyle name="常规" xfId="0" builtinId="0"/>
    <cellStyle name="常规 10" xfId="76"/>
    <cellStyle name="常规 13" xfId="15"/>
    <cellStyle name="常规 13 2" xfId="30"/>
    <cellStyle name="常规 13 2 2" xfId="31"/>
    <cellStyle name="常规 2" xfId="32"/>
    <cellStyle name="常规 2 2" xfId="11"/>
    <cellStyle name="常规 2 2 2" xfId="33"/>
    <cellStyle name="常规 2 2 3" xfId="75"/>
    <cellStyle name="常规 2 3" xfId="77"/>
    <cellStyle name="常规 3" xfId="34"/>
    <cellStyle name="常规 3 2" xfId="35"/>
    <cellStyle name="常规 3 2 2" xfId="36"/>
    <cellStyle name="常规 3 2 3" xfId="74"/>
    <cellStyle name="常规 3 3" xfId="78"/>
    <cellStyle name="常规 4" xfId="37"/>
    <cellStyle name="常规 5" xfId="38"/>
    <cellStyle name="常规 6" xfId="4"/>
    <cellStyle name="常规 6 2" xfId="39"/>
    <cellStyle name="常规 7" xfId="40"/>
    <cellStyle name="常规 7 2" xfId="41"/>
    <cellStyle name="常规 8" xfId="42"/>
    <cellStyle name="常规 9" xfId="70"/>
    <cellStyle name="常规_04年终结算表" xfId="43"/>
    <cellStyle name="常规_2003年省级调整预算相关表" xfId="44"/>
    <cellStyle name="常规_2009年批复" xfId="73"/>
    <cellStyle name="常规_2013年体制结算12.31" xfId="71"/>
    <cellStyle name="常规_2015年体制结算9.27" xfId="72"/>
    <cellStyle name="常规_2016年全省国有资本经营收入预算表" xfId="45"/>
    <cellStyle name="常规_2016年人大预算表（一般公共预算表1-9）20151201" xfId="10"/>
    <cellStyle name="常规_2016年省级国有资本经营支出预算表" xfId="46"/>
    <cellStyle name="常规_21湖北省2015年地方财政预算表（20150331报部）" xfId="47"/>
    <cellStyle name="常规_Sheet20" xfId="48"/>
    <cellStyle name="常规_Y4-2016年社会保险基金预算" xfId="49"/>
    <cellStyle name="常规_附件：行政一处报表" xfId="50"/>
    <cellStyle name="分级显示行_1_13区汇总" xfId="51"/>
    <cellStyle name="归盒啦_95" xfId="52"/>
    <cellStyle name="后继超链接" xfId="53"/>
    <cellStyle name="霓付 [0]_95" xfId="54"/>
    <cellStyle name="霓付_95" xfId="55"/>
    <cellStyle name="烹拳 [0]_95" xfId="56"/>
    <cellStyle name="烹拳_95" xfId="57"/>
    <cellStyle name="普通_“三部” (2)" xfId="58"/>
    <cellStyle name="千分位[0]_F01-1" xfId="59"/>
    <cellStyle name="千分位_97-917" xfId="60"/>
    <cellStyle name="千位[0]_，" xfId="28"/>
    <cellStyle name="千位_，" xfId="61"/>
    <cellStyle name="千位分隔" xfId="1" builtinId="3"/>
    <cellStyle name="千位分隔 2" xfId="62"/>
    <cellStyle name="千位分隔_2016年人大预算表（一般公共预算表1-9）20151201" xfId="63"/>
    <cellStyle name="千位分隔_Y4-2016年社会保险基金预算" xfId="64"/>
    <cellStyle name="钎霖_4岿角利" xfId="65"/>
    <cellStyle name="数字" xfId="66"/>
    <cellStyle name="未定义" xfId="67"/>
    <cellStyle name="小数" xfId="68"/>
    <cellStyle name="样式 1" xfId="6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Relationship Id="rId35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Startup" Target="L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"/>
    </sheetNames>
    <definedNames>
      <definedName name="BM8_SelectZBM.BM8_ZBMChangeKMM" refersTo="#REF!"/>
      <definedName name="BM8_SelectZBM.BM8_ZBMminusOption" refersTo="#REF!"/>
      <definedName name="BM8_SelectZBM.BM8_ZBMSumOption" refersTo="#REF!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9个部门"/>
      <sheetName val="LD"/>
    </sheetNames>
    <definedNames>
      <definedName name="BM8_SelectZBM.BM8_ZBMChangeKMM" refersTo="#REF!"/>
      <definedName name="BM8_SelectZBM.BM8_ZBMminusOption" refersTo="#REF!"/>
      <definedName name="BM8_SelectZBM.BM8_ZBMSumOption" refersTo="#REF!"/>
    </definedNames>
    <sheetDataSet>
      <sheetData sheetId="0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"/>
      <sheetName val="各年度收费、罚没、专项收入.xls]Sheet3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7"/>
  <sheetViews>
    <sheetView workbookViewId="0">
      <selection activeCell="D6" sqref="D6"/>
    </sheetView>
  </sheetViews>
  <sheetFormatPr defaultColWidth="9" defaultRowHeight="13.5"/>
  <cols>
    <col min="1" max="1" width="13.375" customWidth="1"/>
    <col min="2" max="2" width="68.75" customWidth="1"/>
  </cols>
  <sheetData>
    <row r="1" spans="2:2" ht="36" customHeight="1">
      <c r="B1" s="227" t="s">
        <v>0</v>
      </c>
    </row>
    <row r="2" spans="2:2" ht="28.5" customHeight="1">
      <c r="B2" s="228" t="s">
        <v>631</v>
      </c>
    </row>
    <row r="3" spans="2:2" ht="28.5" customHeight="1">
      <c r="B3" s="228" t="s">
        <v>632</v>
      </c>
    </row>
    <row r="4" spans="2:2" ht="28.5" customHeight="1">
      <c r="B4" s="228" t="s">
        <v>633</v>
      </c>
    </row>
    <row r="5" spans="2:2" ht="28.5" customHeight="1">
      <c r="B5" s="228" t="s">
        <v>634</v>
      </c>
    </row>
    <row r="6" spans="2:2" ht="28.5" customHeight="1">
      <c r="B6" s="228" t="s">
        <v>635</v>
      </c>
    </row>
    <row r="7" spans="2:2" ht="28.5" customHeight="1">
      <c r="B7" s="228" t="s">
        <v>636</v>
      </c>
    </row>
    <row r="8" spans="2:2" ht="28.5" customHeight="1">
      <c r="B8" s="228" t="s">
        <v>637</v>
      </c>
    </row>
    <row r="9" spans="2:2" ht="28.5" customHeight="1">
      <c r="B9" s="228" t="s">
        <v>638</v>
      </c>
    </row>
    <row r="10" spans="2:2" ht="28.5" customHeight="1">
      <c r="B10" s="228" t="s">
        <v>639</v>
      </c>
    </row>
    <row r="11" spans="2:2" ht="28.5" customHeight="1">
      <c r="B11" s="228" t="s">
        <v>640</v>
      </c>
    </row>
    <row r="12" spans="2:2" ht="28.5" customHeight="1">
      <c r="B12" s="228" t="s">
        <v>641</v>
      </c>
    </row>
    <row r="13" spans="2:2" ht="28.5" customHeight="1">
      <c r="B13" s="228" t="s">
        <v>642</v>
      </c>
    </row>
    <row r="14" spans="2:2" ht="28.5" customHeight="1">
      <c r="B14" s="228" t="s">
        <v>643</v>
      </c>
    </row>
    <row r="15" spans="2:2" ht="28.5" customHeight="1">
      <c r="B15" s="228" t="s">
        <v>644</v>
      </c>
    </row>
    <row r="16" spans="2:2" ht="28.5" customHeight="1">
      <c r="B16" s="228" t="s">
        <v>645</v>
      </c>
    </row>
    <row r="17" spans="2:2" ht="28.5" customHeight="1">
      <c r="B17" s="228" t="s">
        <v>646</v>
      </c>
    </row>
    <row r="18" spans="2:2" ht="28.5" customHeight="1">
      <c r="B18" s="228" t="s">
        <v>647</v>
      </c>
    </row>
    <row r="19" spans="2:2" ht="28.5" customHeight="1">
      <c r="B19" s="228" t="s">
        <v>648</v>
      </c>
    </row>
    <row r="20" spans="2:2" ht="28.5" customHeight="1">
      <c r="B20" s="228" t="s">
        <v>649</v>
      </c>
    </row>
    <row r="21" spans="2:2" ht="28.5" customHeight="1">
      <c r="B21" s="228" t="s">
        <v>650</v>
      </c>
    </row>
    <row r="22" spans="2:2" ht="28.5" customHeight="1">
      <c r="B22" s="228" t="s">
        <v>651</v>
      </c>
    </row>
    <row r="23" spans="2:2" ht="28.5" customHeight="1">
      <c r="B23" s="228" t="s">
        <v>652</v>
      </c>
    </row>
    <row r="24" spans="2:2" ht="28.5" customHeight="1">
      <c r="B24" s="228" t="s">
        <v>653</v>
      </c>
    </row>
    <row r="25" spans="2:2" ht="28.5" customHeight="1">
      <c r="B25" s="228" t="s">
        <v>654</v>
      </c>
    </row>
    <row r="26" spans="2:2" ht="28.5" customHeight="1">
      <c r="B26" s="229" t="s">
        <v>655</v>
      </c>
    </row>
    <row r="27" spans="2:2" ht="28.5" customHeight="1">
      <c r="B27" s="228" t="s">
        <v>656</v>
      </c>
    </row>
  </sheetData>
  <phoneticPr fontId="28" type="noConversion"/>
  <pageMargins left="0.70763888888888904" right="0.70763888888888904" top="0.74791666666666701" bottom="0.74791666666666701" header="0.31388888888888899" footer="0.31388888888888899"/>
  <pageSetup paperSize="9" orientation="portrait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showZeros="0" workbookViewId="0">
      <selection activeCell="I19" sqref="I19"/>
    </sheetView>
  </sheetViews>
  <sheetFormatPr defaultColWidth="9" defaultRowHeight="15.75"/>
  <cols>
    <col min="1" max="1" width="25.75" style="83" customWidth="1"/>
    <col min="2" max="3" width="25.75" style="84" customWidth="1"/>
    <col min="4" max="256" width="9" style="85"/>
    <col min="257" max="257" width="55.125" style="85" customWidth="1"/>
    <col min="258" max="258" width="32.375" style="85" customWidth="1"/>
    <col min="259" max="512" width="9" style="85"/>
    <col min="513" max="513" width="55.125" style="85" customWidth="1"/>
    <col min="514" max="514" width="32.375" style="85" customWidth="1"/>
    <col min="515" max="768" width="9" style="85"/>
    <col min="769" max="769" width="55.125" style="85" customWidth="1"/>
    <col min="770" max="770" width="32.375" style="85" customWidth="1"/>
    <col min="771" max="1024" width="9" style="85"/>
    <col min="1025" max="1025" width="55.125" style="85" customWidth="1"/>
    <col min="1026" max="1026" width="32.375" style="85" customWidth="1"/>
    <col min="1027" max="1280" width="9" style="85"/>
    <col min="1281" max="1281" width="55.125" style="85" customWidth="1"/>
    <col min="1282" max="1282" width="32.375" style="85" customWidth="1"/>
    <col min="1283" max="1536" width="9" style="85"/>
    <col min="1537" max="1537" width="55.125" style="85" customWidth="1"/>
    <col min="1538" max="1538" width="32.375" style="85" customWidth="1"/>
    <col min="1539" max="1792" width="9" style="85"/>
    <col min="1793" max="1793" width="55.125" style="85" customWidth="1"/>
    <col min="1794" max="1794" width="32.375" style="85" customWidth="1"/>
    <col min="1795" max="2048" width="9" style="85"/>
    <col min="2049" max="2049" width="55.125" style="85" customWidth="1"/>
    <col min="2050" max="2050" width="32.375" style="85" customWidth="1"/>
    <col min="2051" max="2304" width="9" style="85"/>
    <col min="2305" max="2305" width="55.125" style="85" customWidth="1"/>
    <col min="2306" max="2306" width="32.375" style="85" customWidth="1"/>
    <col min="2307" max="2560" width="9" style="85"/>
    <col min="2561" max="2561" width="55.125" style="85" customWidth="1"/>
    <col min="2562" max="2562" width="32.375" style="85" customWidth="1"/>
    <col min="2563" max="2816" width="9" style="85"/>
    <col min="2817" max="2817" width="55.125" style="85" customWidth="1"/>
    <col min="2818" max="2818" width="32.375" style="85" customWidth="1"/>
    <col min="2819" max="3072" width="9" style="85"/>
    <col min="3073" max="3073" width="55.125" style="85" customWidth="1"/>
    <col min="3074" max="3074" width="32.375" style="85" customWidth="1"/>
    <col min="3075" max="3328" width="9" style="85"/>
    <col min="3329" max="3329" width="55.125" style="85" customWidth="1"/>
    <col min="3330" max="3330" width="32.375" style="85" customWidth="1"/>
    <col min="3331" max="3584" width="9" style="85"/>
    <col min="3585" max="3585" width="55.125" style="85" customWidth="1"/>
    <col min="3586" max="3586" width="32.375" style="85" customWidth="1"/>
    <col min="3587" max="3840" width="9" style="85"/>
    <col min="3841" max="3841" width="55.125" style="85" customWidth="1"/>
    <col min="3842" max="3842" width="32.375" style="85" customWidth="1"/>
    <col min="3843" max="4096" width="9" style="85"/>
    <col min="4097" max="4097" width="55.125" style="85" customWidth="1"/>
    <col min="4098" max="4098" width="32.375" style="85" customWidth="1"/>
    <col min="4099" max="4352" width="9" style="85"/>
    <col min="4353" max="4353" width="55.125" style="85" customWidth="1"/>
    <col min="4354" max="4354" width="32.375" style="85" customWidth="1"/>
    <col min="4355" max="4608" width="9" style="85"/>
    <col min="4609" max="4609" width="55.125" style="85" customWidth="1"/>
    <col min="4610" max="4610" width="32.375" style="85" customWidth="1"/>
    <col min="4611" max="4864" width="9" style="85"/>
    <col min="4865" max="4865" width="55.125" style="85" customWidth="1"/>
    <col min="4866" max="4866" width="32.375" style="85" customWidth="1"/>
    <col min="4867" max="5120" width="9" style="85"/>
    <col min="5121" max="5121" width="55.125" style="85" customWidth="1"/>
    <col min="5122" max="5122" width="32.375" style="85" customWidth="1"/>
    <col min="5123" max="5376" width="9" style="85"/>
    <col min="5377" max="5377" width="55.125" style="85" customWidth="1"/>
    <col min="5378" max="5378" width="32.375" style="85" customWidth="1"/>
    <col min="5379" max="5632" width="9" style="85"/>
    <col min="5633" max="5633" width="55.125" style="85" customWidth="1"/>
    <col min="5634" max="5634" width="32.375" style="85" customWidth="1"/>
    <col min="5635" max="5888" width="9" style="85"/>
    <col min="5889" max="5889" width="55.125" style="85" customWidth="1"/>
    <col min="5890" max="5890" width="32.375" style="85" customWidth="1"/>
    <col min="5891" max="6144" width="9" style="85"/>
    <col min="6145" max="6145" width="55.125" style="85" customWidth="1"/>
    <col min="6146" max="6146" width="32.375" style="85" customWidth="1"/>
    <col min="6147" max="6400" width="9" style="85"/>
    <col min="6401" max="6401" width="55.125" style="85" customWidth="1"/>
    <col min="6402" max="6402" width="32.375" style="85" customWidth="1"/>
    <col min="6403" max="6656" width="9" style="85"/>
    <col min="6657" max="6657" width="55.125" style="85" customWidth="1"/>
    <col min="6658" max="6658" width="32.375" style="85" customWidth="1"/>
    <col min="6659" max="6912" width="9" style="85"/>
    <col min="6913" max="6913" width="55.125" style="85" customWidth="1"/>
    <col min="6914" max="6914" width="32.375" style="85" customWidth="1"/>
    <col min="6915" max="7168" width="9" style="85"/>
    <col min="7169" max="7169" width="55.125" style="85" customWidth="1"/>
    <col min="7170" max="7170" width="32.375" style="85" customWidth="1"/>
    <col min="7171" max="7424" width="9" style="85"/>
    <col min="7425" max="7425" width="55.125" style="85" customWidth="1"/>
    <col min="7426" max="7426" width="32.375" style="85" customWidth="1"/>
    <col min="7427" max="7680" width="9" style="85"/>
    <col min="7681" max="7681" width="55.125" style="85" customWidth="1"/>
    <col min="7682" max="7682" width="32.375" style="85" customWidth="1"/>
    <col min="7683" max="7936" width="9" style="85"/>
    <col min="7937" max="7937" width="55.125" style="85" customWidth="1"/>
    <col min="7938" max="7938" width="32.375" style="85" customWidth="1"/>
    <col min="7939" max="8192" width="9" style="85"/>
    <col min="8193" max="8193" width="55.125" style="85" customWidth="1"/>
    <col min="8194" max="8194" width="32.375" style="85" customWidth="1"/>
    <col min="8195" max="8448" width="9" style="85"/>
    <col min="8449" max="8449" width="55.125" style="85" customWidth="1"/>
    <col min="8450" max="8450" width="32.375" style="85" customWidth="1"/>
    <col min="8451" max="8704" width="9" style="85"/>
    <col min="8705" max="8705" width="55.125" style="85" customWidth="1"/>
    <col min="8706" max="8706" width="32.375" style="85" customWidth="1"/>
    <col min="8707" max="8960" width="9" style="85"/>
    <col min="8961" max="8961" width="55.125" style="85" customWidth="1"/>
    <col min="8962" max="8962" width="32.375" style="85" customWidth="1"/>
    <col min="8963" max="9216" width="9" style="85"/>
    <col min="9217" max="9217" width="55.125" style="85" customWidth="1"/>
    <col min="9218" max="9218" width="32.375" style="85" customWidth="1"/>
    <col min="9219" max="9472" width="9" style="85"/>
    <col min="9473" max="9473" width="55.125" style="85" customWidth="1"/>
    <col min="9474" max="9474" width="32.375" style="85" customWidth="1"/>
    <col min="9475" max="9728" width="9" style="85"/>
    <col min="9729" max="9729" width="55.125" style="85" customWidth="1"/>
    <col min="9730" max="9730" width="32.375" style="85" customWidth="1"/>
    <col min="9731" max="9984" width="9" style="85"/>
    <col min="9985" max="9985" width="55.125" style="85" customWidth="1"/>
    <col min="9986" max="9986" width="32.375" style="85" customWidth="1"/>
    <col min="9987" max="10240" width="9" style="85"/>
    <col min="10241" max="10241" width="55.125" style="85" customWidth="1"/>
    <col min="10242" max="10242" width="32.375" style="85" customWidth="1"/>
    <col min="10243" max="10496" width="9" style="85"/>
    <col min="10497" max="10497" width="55.125" style="85" customWidth="1"/>
    <col min="10498" max="10498" width="32.375" style="85" customWidth="1"/>
    <col min="10499" max="10752" width="9" style="85"/>
    <col min="10753" max="10753" width="55.125" style="85" customWidth="1"/>
    <col min="10754" max="10754" width="32.375" style="85" customWidth="1"/>
    <col min="10755" max="11008" width="9" style="85"/>
    <col min="11009" max="11009" width="55.125" style="85" customWidth="1"/>
    <col min="11010" max="11010" width="32.375" style="85" customWidth="1"/>
    <col min="11011" max="11264" width="9" style="85"/>
    <col min="11265" max="11265" width="55.125" style="85" customWidth="1"/>
    <col min="11266" max="11266" width="32.375" style="85" customWidth="1"/>
    <col min="11267" max="11520" width="9" style="85"/>
    <col min="11521" max="11521" width="55.125" style="85" customWidth="1"/>
    <col min="11522" max="11522" width="32.375" style="85" customWidth="1"/>
    <col min="11523" max="11776" width="9" style="85"/>
    <col min="11777" max="11777" width="55.125" style="85" customWidth="1"/>
    <col min="11778" max="11778" width="32.375" style="85" customWidth="1"/>
    <col min="11779" max="12032" width="9" style="85"/>
    <col min="12033" max="12033" width="55.125" style="85" customWidth="1"/>
    <col min="12034" max="12034" width="32.375" style="85" customWidth="1"/>
    <col min="12035" max="12288" width="9" style="85"/>
    <col min="12289" max="12289" width="55.125" style="85" customWidth="1"/>
    <col min="12290" max="12290" width="32.375" style="85" customWidth="1"/>
    <col min="12291" max="12544" width="9" style="85"/>
    <col min="12545" max="12545" width="55.125" style="85" customWidth="1"/>
    <col min="12546" max="12546" width="32.375" style="85" customWidth="1"/>
    <col min="12547" max="12800" width="9" style="85"/>
    <col min="12801" max="12801" width="55.125" style="85" customWidth="1"/>
    <col min="12802" max="12802" width="32.375" style="85" customWidth="1"/>
    <col min="12803" max="13056" width="9" style="85"/>
    <col min="13057" max="13057" width="55.125" style="85" customWidth="1"/>
    <col min="13058" max="13058" width="32.375" style="85" customWidth="1"/>
    <col min="13059" max="13312" width="9" style="85"/>
    <col min="13313" max="13313" width="55.125" style="85" customWidth="1"/>
    <col min="13314" max="13314" width="32.375" style="85" customWidth="1"/>
    <col min="13315" max="13568" width="9" style="85"/>
    <col min="13569" max="13569" width="55.125" style="85" customWidth="1"/>
    <col min="13570" max="13570" width="32.375" style="85" customWidth="1"/>
    <col min="13571" max="13824" width="9" style="85"/>
    <col min="13825" max="13825" width="55.125" style="85" customWidth="1"/>
    <col min="13826" max="13826" width="32.375" style="85" customWidth="1"/>
    <col min="13827" max="14080" width="9" style="85"/>
    <col min="14081" max="14081" width="55.125" style="85" customWidth="1"/>
    <col min="14082" max="14082" width="32.375" style="85" customWidth="1"/>
    <col min="14083" max="14336" width="9" style="85"/>
    <col min="14337" max="14337" width="55.125" style="85" customWidth="1"/>
    <col min="14338" max="14338" width="32.375" style="85" customWidth="1"/>
    <col min="14339" max="14592" width="9" style="85"/>
    <col min="14593" max="14593" width="55.125" style="85" customWidth="1"/>
    <col min="14594" max="14594" width="32.375" style="85" customWidth="1"/>
    <col min="14595" max="14848" width="9" style="85"/>
    <col min="14849" max="14849" width="55.125" style="85" customWidth="1"/>
    <col min="14850" max="14850" width="32.375" style="85" customWidth="1"/>
    <col min="14851" max="15104" width="9" style="85"/>
    <col min="15105" max="15105" width="55.125" style="85" customWidth="1"/>
    <col min="15106" max="15106" width="32.375" style="85" customWidth="1"/>
    <col min="15107" max="15360" width="9" style="85"/>
    <col min="15361" max="15361" width="55.125" style="85" customWidth="1"/>
    <col min="15362" max="15362" width="32.375" style="85" customWidth="1"/>
    <col min="15363" max="15616" width="9" style="85"/>
    <col min="15617" max="15617" width="55.125" style="85" customWidth="1"/>
    <col min="15618" max="15618" width="32.375" style="85" customWidth="1"/>
    <col min="15619" max="15872" width="9" style="85"/>
    <col min="15873" max="15873" width="55.125" style="85" customWidth="1"/>
    <col min="15874" max="15874" width="32.375" style="85" customWidth="1"/>
    <col min="15875" max="16128" width="9" style="85"/>
    <col min="16129" max="16129" width="55.125" style="85" customWidth="1"/>
    <col min="16130" max="16130" width="32.375" style="85" customWidth="1"/>
    <col min="16131" max="16384" width="9" style="85"/>
  </cols>
  <sheetData>
    <row r="1" spans="1:3" ht="22.5" customHeight="1">
      <c r="A1" s="255" t="s">
        <v>525</v>
      </c>
      <c r="B1" s="256"/>
      <c r="C1" s="256"/>
    </row>
    <row r="2" spans="1:3" s="81" customFormat="1" ht="15" customHeight="1">
      <c r="A2" s="86" t="s">
        <v>504</v>
      </c>
      <c r="B2" s="87"/>
      <c r="C2" s="159" t="s">
        <v>2</v>
      </c>
    </row>
    <row r="3" spans="1:3" s="82" customFormat="1" ht="18" customHeight="1">
      <c r="A3" s="88" t="s">
        <v>210</v>
      </c>
      <c r="B3" s="88" t="s">
        <v>211</v>
      </c>
      <c r="C3" s="88" t="s">
        <v>212</v>
      </c>
    </row>
    <row r="4" spans="1:3" s="81" customFormat="1" ht="18" customHeight="1">
      <c r="A4" s="89" t="s">
        <v>209</v>
      </c>
      <c r="B4" s="90">
        <v>9638</v>
      </c>
      <c r="C4" s="160">
        <v>9638</v>
      </c>
    </row>
    <row r="5" spans="1:3" s="81" customFormat="1" ht="18" customHeight="1">
      <c r="A5" s="91"/>
      <c r="B5" s="90"/>
      <c r="C5" s="160"/>
    </row>
    <row r="6" spans="1:3" s="81" customFormat="1" ht="18" customHeight="1">
      <c r="A6" s="91"/>
      <c r="B6" s="90"/>
      <c r="C6" s="160"/>
    </row>
    <row r="7" spans="1:3" s="81" customFormat="1" ht="18" customHeight="1">
      <c r="A7" s="91"/>
      <c r="B7" s="90"/>
      <c r="C7" s="160"/>
    </row>
    <row r="8" spans="1:3" s="81" customFormat="1" ht="18" customHeight="1">
      <c r="A8" s="91"/>
      <c r="B8" s="90"/>
      <c r="C8" s="160"/>
    </row>
    <row r="9" spans="1:3" s="81" customFormat="1" ht="18" customHeight="1">
      <c r="A9" s="91"/>
      <c r="B9" s="90"/>
      <c r="C9" s="160"/>
    </row>
    <row r="10" spans="1:3" s="81" customFormat="1" ht="18" customHeight="1">
      <c r="A10" s="91"/>
      <c r="B10" s="90"/>
      <c r="C10" s="160"/>
    </row>
    <row r="11" spans="1:3" s="81" customFormat="1" ht="18" customHeight="1">
      <c r="A11" s="91"/>
      <c r="B11" s="90"/>
      <c r="C11" s="160"/>
    </row>
    <row r="12" spans="1:3" s="81" customFormat="1" ht="18" customHeight="1">
      <c r="A12" s="91"/>
      <c r="B12" s="90"/>
      <c r="C12" s="160"/>
    </row>
    <row r="13" spans="1:3" s="81" customFormat="1" ht="18" customHeight="1">
      <c r="A13" s="91"/>
      <c r="B13" s="90"/>
      <c r="C13" s="160"/>
    </row>
    <row r="14" spans="1:3" s="81" customFormat="1" ht="18" customHeight="1">
      <c r="A14" s="91"/>
      <c r="B14" s="90"/>
      <c r="C14" s="160"/>
    </row>
    <row r="15" spans="1:3" s="81" customFormat="1" ht="18" customHeight="1">
      <c r="A15" s="91"/>
      <c r="B15" s="90"/>
      <c r="C15" s="160"/>
    </row>
    <row r="16" spans="1:3" s="81" customFormat="1" ht="18" customHeight="1">
      <c r="A16" s="91"/>
      <c r="B16" s="90"/>
      <c r="C16" s="160"/>
    </row>
    <row r="17" spans="1:3" s="81" customFormat="1" ht="18" customHeight="1">
      <c r="A17" s="91"/>
      <c r="B17" s="90"/>
      <c r="C17" s="160"/>
    </row>
    <row r="18" spans="1:3" s="81" customFormat="1" ht="18" customHeight="1">
      <c r="A18" s="91"/>
      <c r="B18" s="90"/>
      <c r="C18" s="160"/>
    </row>
    <row r="19" spans="1:3" s="81" customFormat="1" ht="18" customHeight="1">
      <c r="A19" s="91"/>
      <c r="B19" s="90"/>
      <c r="C19" s="160"/>
    </row>
    <row r="20" spans="1:3" s="81" customFormat="1" ht="18" customHeight="1">
      <c r="A20" s="91"/>
      <c r="B20" s="90"/>
      <c r="C20" s="160"/>
    </row>
    <row r="21" spans="1:3" s="81" customFormat="1" ht="18" customHeight="1">
      <c r="A21" s="91"/>
      <c r="B21" s="90"/>
      <c r="C21" s="160"/>
    </row>
    <row r="22" spans="1:3" s="81" customFormat="1" ht="18" customHeight="1">
      <c r="A22" s="91"/>
      <c r="B22" s="90"/>
      <c r="C22" s="160"/>
    </row>
    <row r="23" spans="1:3" s="81" customFormat="1" ht="18" customHeight="1">
      <c r="A23" s="91"/>
      <c r="B23" s="90"/>
      <c r="C23" s="160"/>
    </row>
    <row r="24" spans="1:3" s="81" customFormat="1" ht="18" customHeight="1">
      <c r="A24" s="91"/>
      <c r="B24" s="90"/>
      <c r="C24" s="160"/>
    </row>
    <row r="25" spans="1:3" s="81" customFormat="1" ht="18" customHeight="1">
      <c r="A25" s="91"/>
      <c r="B25" s="90"/>
      <c r="C25" s="160"/>
    </row>
    <row r="26" spans="1:3" s="81" customFormat="1" ht="18" customHeight="1">
      <c r="A26" s="91"/>
      <c r="B26" s="90"/>
      <c r="C26" s="160"/>
    </row>
    <row r="27" spans="1:3" s="81" customFormat="1" ht="18" customHeight="1">
      <c r="A27" s="91"/>
      <c r="B27" s="90"/>
      <c r="C27" s="160"/>
    </row>
    <row r="28" spans="1:3" s="81" customFormat="1" ht="18" customHeight="1">
      <c r="A28" s="91"/>
      <c r="B28" s="90"/>
      <c r="C28" s="160"/>
    </row>
    <row r="29" spans="1:3" s="81" customFormat="1" ht="18" customHeight="1">
      <c r="A29" s="91"/>
      <c r="B29" s="90"/>
      <c r="C29" s="160"/>
    </row>
    <row r="30" spans="1:3" s="81" customFormat="1" ht="18" customHeight="1">
      <c r="A30" s="92"/>
      <c r="B30" s="93"/>
      <c r="C30" s="160"/>
    </row>
  </sheetData>
  <mergeCells count="1">
    <mergeCell ref="A1:C1"/>
  </mergeCells>
  <phoneticPr fontId="28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0" orientation="portrait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showGridLines="0" showZeros="0" workbookViewId="0">
      <pane xSplit="1" ySplit="3" topLeftCell="B37" activePane="bottomRight" state="frozen"/>
      <selection activeCell="B23" sqref="B23"/>
      <selection pane="topRight" activeCell="B23" sqref="B23"/>
      <selection pane="bottomLeft" activeCell="B23" sqref="B23"/>
      <selection pane="bottomRight" activeCell="D49" sqref="D49"/>
    </sheetView>
  </sheetViews>
  <sheetFormatPr defaultRowHeight="15.75"/>
  <cols>
    <col min="1" max="1" width="36.5" style="132" customWidth="1"/>
    <col min="2" max="4" width="17.875" style="132" customWidth="1"/>
    <col min="5" max="5" width="15.625" style="132" customWidth="1"/>
    <col min="6" max="16384" width="9" style="132"/>
  </cols>
  <sheetData>
    <row r="1" spans="1:5" s="155" customFormat="1" ht="18" customHeight="1">
      <c r="A1" s="255" t="s">
        <v>526</v>
      </c>
      <c r="B1" s="256"/>
      <c r="C1" s="256"/>
      <c r="D1" s="256"/>
      <c r="E1" s="256"/>
    </row>
    <row r="2" spans="1:5" s="105" customFormat="1" ht="18" customHeight="1">
      <c r="A2" s="157" t="s">
        <v>505</v>
      </c>
      <c r="E2" s="87" t="s">
        <v>2</v>
      </c>
    </row>
    <row r="3" spans="1:5" s="156" customFormat="1" ht="24" customHeight="1">
      <c r="A3" s="133" t="s">
        <v>213</v>
      </c>
      <c r="B3" s="27" t="s">
        <v>4</v>
      </c>
      <c r="C3" s="27" t="s">
        <v>342</v>
      </c>
      <c r="D3" s="27" t="s">
        <v>5</v>
      </c>
      <c r="E3" s="28" t="s">
        <v>337</v>
      </c>
    </row>
    <row r="4" spans="1:5" s="105" customFormat="1" ht="18" customHeight="1">
      <c r="A4" s="123" t="s">
        <v>343</v>
      </c>
      <c r="B4" s="119">
        <v>3000</v>
      </c>
      <c r="C4" s="119">
        <v>3000</v>
      </c>
      <c r="D4" s="119">
        <v>2683</v>
      </c>
      <c r="E4" s="116">
        <f>D4/C4</f>
        <v>0.89433333333333331</v>
      </c>
    </row>
    <row r="5" spans="1:5" s="105" customFormat="1" ht="18" customHeight="1">
      <c r="A5" s="123" t="s">
        <v>344</v>
      </c>
      <c r="B5" s="119"/>
      <c r="C5" s="119"/>
      <c r="D5" s="119"/>
      <c r="E5" s="116"/>
    </row>
    <row r="6" spans="1:5" s="105" customFormat="1" ht="18" customHeight="1">
      <c r="A6" s="123" t="s">
        <v>345</v>
      </c>
      <c r="B6" s="119"/>
      <c r="C6" s="119"/>
      <c r="D6" s="119"/>
      <c r="E6" s="116"/>
    </row>
    <row r="7" spans="1:5" s="105" customFormat="1" ht="18" customHeight="1">
      <c r="A7" s="122" t="s">
        <v>346</v>
      </c>
      <c r="B7" s="119"/>
      <c r="C7" s="119"/>
      <c r="D7" s="119"/>
      <c r="E7" s="116"/>
    </row>
    <row r="8" spans="1:5" s="105" customFormat="1" ht="18" customHeight="1">
      <c r="A8" s="122" t="s">
        <v>347</v>
      </c>
      <c r="B8" s="119"/>
      <c r="C8" s="119"/>
      <c r="D8" s="119"/>
      <c r="E8" s="116"/>
    </row>
    <row r="9" spans="1:5" s="105" customFormat="1" ht="18" customHeight="1">
      <c r="A9" s="122" t="s">
        <v>214</v>
      </c>
      <c r="B9" s="119"/>
      <c r="C9" s="119"/>
      <c r="D9" s="119"/>
      <c r="E9" s="116" t="e">
        <f t="shared" ref="E9:E11" si="0">D9/B9</f>
        <v>#DIV/0!</v>
      </c>
    </row>
    <row r="10" spans="1:5" s="105" customFormat="1" ht="18" customHeight="1">
      <c r="A10" s="122" t="s">
        <v>215</v>
      </c>
      <c r="B10" s="119"/>
      <c r="C10" s="119"/>
      <c r="D10" s="119"/>
      <c r="E10" s="116" t="e">
        <f t="shared" si="0"/>
        <v>#DIV/0!</v>
      </c>
    </row>
    <row r="11" spans="1:5" s="105" customFormat="1" ht="18" customHeight="1">
      <c r="A11" s="122" t="s">
        <v>216</v>
      </c>
      <c r="B11" s="119"/>
      <c r="C11" s="119"/>
      <c r="D11" s="119">
        <v>18</v>
      </c>
      <c r="E11" s="116" t="e">
        <f t="shared" si="0"/>
        <v>#DIV/0!</v>
      </c>
    </row>
    <row r="12" spans="1:5" s="105" customFormat="1" ht="18" customHeight="1">
      <c r="A12" s="122" t="s">
        <v>348</v>
      </c>
      <c r="B12" s="119"/>
      <c r="C12" s="119"/>
      <c r="D12" s="119"/>
      <c r="E12" s="116"/>
    </row>
    <row r="13" spans="1:5" s="105" customFormat="1" ht="18" customHeight="1">
      <c r="A13" s="122" t="s">
        <v>349</v>
      </c>
      <c r="B13" s="119"/>
      <c r="C13" s="119"/>
      <c r="D13" s="119"/>
      <c r="E13" s="116"/>
    </row>
    <row r="14" spans="1:5" s="105" customFormat="1" ht="18" customHeight="1">
      <c r="A14" s="122" t="s">
        <v>217</v>
      </c>
      <c r="B14" s="119">
        <v>3000</v>
      </c>
      <c r="C14" s="119">
        <v>3000</v>
      </c>
      <c r="D14" s="119">
        <v>1385</v>
      </c>
      <c r="E14" s="116">
        <f>D14/C14</f>
        <v>0.46166666666666667</v>
      </c>
    </row>
    <row r="15" spans="1:5" s="105" customFormat="1" ht="18" customHeight="1">
      <c r="A15" s="122" t="s">
        <v>350</v>
      </c>
      <c r="B15" s="119"/>
      <c r="C15" s="119"/>
      <c r="D15" s="119"/>
      <c r="E15" s="116"/>
    </row>
    <row r="16" spans="1:5" s="105" customFormat="1" ht="18" customHeight="1">
      <c r="A16" s="122" t="s">
        <v>351</v>
      </c>
      <c r="B16" s="119"/>
      <c r="C16" s="119"/>
      <c r="D16" s="119"/>
      <c r="E16" s="116"/>
    </row>
    <row r="17" spans="1:5" s="105" customFormat="1" ht="18" customHeight="1">
      <c r="A17" s="122" t="s">
        <v>352</v>
      </c>
      <c r="B17" s="119"/>
      <c r="C17" s="119"/>
      <c r="D17" s="119"/>
      <c r="E17" s="116"/>
    </row>
    <row r="18" spans="1:5" s="105" customFormat="1" ht="18" customHeight="1">
      <c r="A18" s="122" t="s">
        <v>218</v>
      </c>
      <c r="B18" s="119"/>
      <c r="C18" s="119"/>
      <c r="D18" s="119"/>
      <c r="E18" s="116" t="e">
        <f>D18/C18</f>
        <v>#DIV/0!</v>
      </c>
    </row>
    <row r="19" spans="1:5" s="105" customFormat="1" ht="18" customHeight="1">
      <c r="A19" s="122" t="s">
        <v>353</v>
      </c>
      <c r="B19" s="119"/>
      <c r="C19" s="119"/>
      <c r="D19" s="119"/>
      <c r="E19" s="116"/>
    </row>
    <row r="20" spans="1:5" s="105" customFormat="1" ht="18" customHeight="1">
      <c r="A20" s="122" t="s">
        <v>354</v>
      </c>
      <c r="B20" s="119"/>
      <c r="C20" s="119"/>
      <c r="D20" s="119">
        <v>1280</v>
      </c>
      <c r="E20" s="116"/>
    </row>
    <row r="21" spans="1:5" s="105" customFormat="1" ht="18" customHeight="1">
      <c r="A21" s="122" t="s">
        <v>355</v>
      </c>
      <c r="B21" s="119"/>
      <c r="C21" s="119"/>
      <c r="D21" s="119"/>
      <c r="E21" s="116"/>
    </row>
    <row r="22" spans="1:5" s="105" customFormat="1" ht="18" customHeight="1">
      <c r="A22" s="122" t="s">
        <v>356</v>
      </c>
      <c r="B22" s="119"/>
      <c r="C22" s="119"/>
      <c r="D22" s="119"/>
      <c r="E22" s="116"/>
    </row>
    <row r="23" spans="1:5" s="105" customFormat="1" ht="18" customHeight="1">
      <c r="A23" s="122" t="s">
        <v>357</v>
      </c>
      <c r="B23" s="119"/>
      <c r="C23" s="119"/>
      <c r="D23" s="119"/>
      <c r="E23" s="116"/>
    </row>
    <row r="24" spans="1:5" s="105" customFormat="1" ht="18" customHeight="1">
      <c r="A24" s="122" t="s">
        <v>358</v>
      </c>
      <c r="B24" s="119"/>
      <c r="C24" s="119"/>
      <c r="D24" s="119"/>
      <c r="E24" s="116"/>
    </row>
    <row r="25" spans="1:5" s="105" customFormat="1" ht="18" customHeight="1">
      <c r="A25" s="122" t="s">
        <v>359</v>
      </c>
      <c r="B25" s="119"/>
      <c r="C25" s="119"/>
      <c r="D25" s="119"/>
      <c r="E25" s="116"/>
    </row>
    <row r="26" spans="1:5" s="105" customFormat="1" ht="18" customHeight="1">
      <c r="A26" s="122" t="s">
        <v>360</v>
      </c>
      <c r="B26" s="119"/>
      <c r="C26" s="119"/>
      <c r="D26" s="119"/>
      <c r="E26" s="116"/>
    </row>
    <row r="27" spans="1:5" s="105" customFormat="1" ht="18" customHeight="1">
      <c r="A27" s="122" t="s">
        <v>361</v>
      </c>
      <c r="B27" s="119"/>
      <c r="C27" s="119"/>
      <c r="D27" s="119"/>
      <c r="E27" s="116"/>
    </row>
    <row r="28" spans="1:5" s="105" customFormat="1" ht="18" customHeight="1">
      <c r="A28" s="122" t="s">
        <v>362</v>
      </c>
      <c r="B28" s="119"/>
      <c r="C28" s="119"/>
      <c r="D28" s="119"/>
      <c r="E28" s="116"/>
    </row>
    <row r="29" spans="1:5" s="105" customFormat="1" ht="18" customHeight="1">
      <c r="A29" s="122" t="s">
        <v>363</v>
      </c>
      <c r="B29" s="119"/>
      <c r="C29" s="119"/>
      <c r="D29" s="119"/>
      <c r="E29" s="116"/>
    </row>
    <row r="30" spans="1:5" s="105" customFormat="1" ht="18" customHeight="1">
      <c r="A30" s="122" t="s">
        <v>364</v>
      </c>
      <c r="B30" s="119"/>
      <c r="C30" s="119"/>
      <c r="D30" s="119"/>
      <c r="E30" s="116"/>
    </row>
    <row r="31" spans="1:5" s="105" customFormat="1" ht="18" customHeight="1">
      <c r="A31" s="122" t="s">
        <v>365</v>
      </c>
      <c r="B31" s="119"/>
      <c r="C31" s="119"/>
      <c r="D31" s="119"/>
      <c r="E31" s="116"/>
    </row>
    <row r="32" spans="1:5" s="105" customFormat="1" ht="18" customHeight="1">
      <c r="A32" s="122" t="s">
        <v>366</v>
      </c>
      <c r="B32" s="119"/>
      <c r="C32" s="119"/>
      <c r="D32" s="119"/>
      <c r="E32" s="116"/>
    </row>
    <row r="33" spans="1:7" s="105" customFormat="1" ht="18" customHeight="1">
      <c r="A33" s="122" t="s">
        <v>367</v>
      </c>
      <c r="B33" s="119"/>
      <c r="C33" s="119"/>
      <c r="D33" s="119"/>
      <c r="E33" s="116"/>
    </row>
    <row r="34" spans="1:7" s="105" customFormat="1" ht="18" customHeight="1">
      <c r="A34" s="122"/>
      <c r="B34" s="119"/>
      <c r="C34" s="119"/>
      <c r="D34" s="119"/>
      <c r="E34" s="116"/>
    </row>
    <row r="35" spans="1:7" s="105" customFormat="1" ht="18" customHeight="1">
      <c r="A35" s="122"/>
      <c r="B35" s="119"/>
      <c r="C35" s="119"/>
      <c r="D35" s="119"/>
      <c r="E35" s="116"/>
    </row>
    <row r="36" spans="1:7" s="105" customFormat="1" ht="18" customHeight="1">
      <c r="A36" s="122"/>
      <c r="B36" s="119"/>
      <c r="C36" s="119"/>
      <c r="D36" s="119"/>
      <c r="E36" s="116"/>
    </row>
    <row r="37" spans="1:7" s="105" customFormat="1" ht="18" customHeight="1">
      <c r="A37" s="122" t="s">
        <v>368</v>
      </c>
      <c r="B37" s="119">
        <v>3000</v>
      </c>
      <c r="C37" s="119">
        <v>43000</v>
      </c>
      <c r="D37" s="119">
        <v>41073</v>
      </c>
      <c r="E37" s="116">
        <f>D37/C37</f>
        <v>0.95518604651162786</v>
      </c>
    </row>
    <row r="38" spans="1:7" s="104" customFormat="1" ht="17.25" customHeight="1">
      <c r="A38" s="127" t="s">
        <v>402</v>
      </c>
      <c r="B38" s="145">
        <v>3000</v>
      </c>
      <c r="C38" s="145">
        <v>3000</v>
      </c>
      <c r="D38" s="145">
        <v>353</v>
      </c>
      <c r="E38" s="116">
        <f>D38/C38</f>
        <v>0.11766666666666667</v>
      </c>
    </row>
    <row r="39" spans="1:7" s="104" customFormat="1" ht="17.25" customHeight="1">
      <c r="A39" s="127" t="s">
        <v>403</v>
      </c>
      <c r="B39" s="145">
        <v>3000</v>
      </c>
      <c r="C39" s="145">
        <v>3000</v>
      </c>
      <c r="D39" s="145">
        <v>353</v>
      </c>
      <c r="E39" s="116">
        <f>D39/C39</f>
        <v>0.11766666666666667</v>
      </c>
    </row>
    <row r="40" spans="1:7" s="104" customFormat="1" ht="17.25" customHeight="1">
      <c r="A40" s="127" t="s">
        <v>404</v>
      </c>
      <c r="B40" s="145"/>
      <c r="C40" s="145"/>
      <c r="D40" s="145"/>
      <c r="E40" s="116"/>
      <c r="G40" s="153"/>
    </row>
    <row r="41" spans="1:7" s="104" customFormat="1" ht="17.25" customHeight="1">
      <c r="A41" s="127" t="s">
        <v>405</v>
      </c>
      <c r="B41" s="145"/>
      <c r="C41" s="145"/>
      <c r="D41" s="145"/>
      <c r="E41" s="116"/>
    </row>
    <row r="42" spans="1:7" s="104" customFormat="1" ht="17.25" customHeight="1">
      <c r="A42" s="127" t="s">
        <v>406</v>
      </c>
      <c r="B42" s="145"/>
      <c r="C42" s="145"/>
      <c r="D42" s="145">
        <v>680</v>
      </c>
      <c r="E42" s="116"/>
    </row>
    <row r="43" spans="1:7" s="104" customFormat="1" ht="17.25" customHeight="1">
      <c r="A43" s="127" t="s">
        <v>407</v>
      </c>
      <c r="B43" s="145"/>
      <c r="C43" s="145"/>
      <c r="D43" s="145">
        <v>40</v>
      </c>
      <c r="E43" s="116"/>
    </row>
    <row r="44" spans="1:7" s="104" customFormat="1" ht="17.25" customHeight="1">
      <c r="A44" s="127" t="s">
        <v>408</v>
      </c>
      <c r="B44" s="145"/>
      <c r="C44" s="145">
        <v>40000</v>
      </c>
      <c r="D44" s="145">
        <v>40000</v>
      </c>
      <c r="E44" s="116">
        <f t="shared" ref="E44:E49" si="1">D44/C44</f>
        <v>1</v>
      </c>
    </row>
    <row r="45" spans="1:7" s="104" customFormat="1" ht="17.25" customHeight="1">
      <c r="A45" s="127" t="s">
        <v>409</v>
      </c>
      <c r="B45" s="145"/>
      <c r="C45" s="145"/>
      <c r="D45" s="145"/>
      <c r="E45" s="116"/>
    </row>
    <row r="46" spans="1:7" s="104" customFormat="1" ht="17.25" customHeight="1">
      <c r="A46" s="127" t="s">
        <v>403</v>
      </c>
      <c r="B46" s="145"/>
      <c r="C46" s="145"/>
      <c r="D46" s="145"/>
      <c r="E46" s="116"/>
    </row>
    <row r="47" spans="1:7" s="104" customFormat="1" ht="17.25" customHeight="1">
      <c r="A47" s="127" t="s">
        <v>404</v>
      </c>
      <c r="B47" s="145"/>
      <c r="C47" s="145"/>
      <c r="D47" s="145"/>
      <c r="E47" s="116"/>
    </row>
    <row r="48" spans="1:7" s="104" customFormat="1" ht="17.25" customHeight="1">
      <c r="A48" s="127"/>
      <c r="B48" s="145"/>
      <c r="C48" s="145"/>
      <c r="D48" s="145"/>
      <c r="E48" s="116"/>
    </row>
    <row r="49" spans="1:5" s="104" customFormat="1" ht="17.25" customHeight="1">
      <c r="A49" s="127" t="s">
        <v>410</v>
      </c>
      <c r="B49" s="145">
        <v>6000</v>
      </c>
      <c r="C49" s="145">
        <v>46000</v>
      </c>
      <c r="D49" s="145">
        <v>43756</v>
      </c>
      <c r="E49" s="116">
        <f t="shared" si="1"/>
        <v>0.95121739130434779</v>
      </c>
    </row>
    <row r="50" spans="1:5" ht="20.100000000000001" customHeight="1"/>
    <row r="51" spans="1:5" ht="20.100000000000001" customHeight="1"/>
    <row r="52" spans="1:5" ht="20.100000000000001" customHeight="1"/>
    <row r="53" spans="1:5" ht="20.100000000000001" customHeight="1"/>
    <row r="54" spans="1:5" ht="20.100000000000001" customHeight="1"/>
    <row r="55" spans="1:5" ht="20.100000000000001" customHeight="1"/>
    <row r="56" spans="1:5" ht="20.100000000000001" customHeight="1"/>
    <row r="57" spans="1:5" ht="20.100000000000001" customHeight="1"/>
    <row r="58" spans="1:5" ht="20.100000000000001" customHeight="1"/>
    <row r="59" spans="1:5" ht="20.100000000000001" customHeight="1"/>
    <row r="60" spans="1:5" ht="20.100000000000001" customHeight="1"/>
    <row r="61" spans="1:5" ht="20.100000000000001" customHeight="1"/>
    <row r="62" spans="1:5" ht="20.100000000000001" customHeight="1"/>
    <row r="63" spans="1:5" ht="20.100000000000001" customHeight="1"/>
    <row r="64" spans="1:5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</sheetData>
  <mergeCells count="1">
    <mergeCell ref="A1:E1"/>
  </mergeCells>
  <phoneticPr fontId="28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0" orientation="portrait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showGridLines="0" showZeros="0" workbookViewId="0">
      <pane xSplit="1" ySplit="3" topLeftCell="B4" activePane="bottomRight" state="frozen"/>
      <selection activeCell="B23" sqref="B23"/>
      <selection pane="topRight" activeCell="B23" sqref="B23"/>
      <selection pane="bottomLeft" activeCell="B23" sqref="B23"/>
      <selection pane="bottomRight" activeCell="I14" sqref="I14"/>
    </sheetView>
  </sheetViews>
  <sheetFormatPr defaultColWidth="9" defaultRowHeight="15.75"/>
  <cols>
    <col min="1" max="1" width="35" style="109" customWidth="1"/>
    <col min="2" max="2" width="10.5" style="109" customWidth="1"/>
    <col min="3" max="3" width="10.5" style="109" hidden="1" customWidth="1"/>
    <col min="4" max="5" width="10.5" style="109" customWidth="1"/>
    <col min="6" max="6" width="13.5" style="109" hidden="1" customWidth="1"/>
    <col min="7" max="7" width="15" style="109" customWidth="1"/>
    <col min="8" max="8" width="26" style="109" customWidth="1"/>
    <col min="9" max="16384" width="9" style="109"/>
  </cols>
  <sheetData>
    <row r="1" spans="1:9" s="102" customFormat="1" ht="18" customHeight="1">
      <c r="A1" s="257" t="s">
        <v>558</v>
      </c>
      <c r="B1" s="258"/>
      <c r="C1" s="258"/>
      <c r="D1" s="258"/>
      <c r="E1" s="258"/>
      <c r="F1" s="258"/>
      <c r="G1" s="258"/>
    </row>
    <row r="2" spans="1:9" s="104" customFormat="1" ht="14.25" customHeight="1">
      <c r="A2" s="141" t="s">
        <v>506</v>
      </c>
      <c r="B2" s="141"/>
      <c r="C2" s="142"/>
      <c r="D2" s="142"/>
      <c r="E2" s="142"/>
      <c r="F2" s="142"/>
      <c r="G2" s="142" t="s">
        <v>2</v>
      </c>
      <c r="H2" s="143"/>
    </row>
    <row r="3" spans="1:9" s="103" customFormat="1" ht="17.25" customHeight="1">
      <c r="A3" s="110" t="s">
        <v>219</v>
      </c>
      <c r="B3" s="111" t="s">
        <v>4</v>
      </c>
      <c r="C3" s="111" t="s">
        <v>34</v>
      </c>
      <c r="D3" s="111" t="s">
        <v>33</v>
      </c>
      <c r="E3" s="111" t="s">
        <v>5</v>
      </c>
      <c r="F3" s="111" t="s">
        <v>35</v>
      </c>
      <c r="G3" s="112" t="s">
        <v>36</v>
      </c>
      <c r="H3" s="144"/>
      <c r="I3" s="151"/>
    </row>
    <row r="4" spans="1:9" s="104" customFormat="1" ht="17.25" customHeight="1">
      <c r="A4" s="113" t="s">
        <v>220</v>
      </c>
      <c r="B4" s="145">
        <v>20</v>
      </c>
      <c r="C4" s="145"/>
      <c r="D4" s="145">
        <v>20</v>
      </c>
      <c r="E4" s="146">
        <v>2</v>
      </c>
      <c r="F4" s="115"/>
      <c r="G4" s="147">
        <f>E4/D4</f>
        <v>0.1</v>
      </c>
    </row>
    <row r="5" spans="1:9" s="104" customFormat="1" ht="17.25" customHeight="1">
      <c r="A5" s="121" t="s">
        <v>555</v>
      </c>
      <c r="B5" s="145"/>
      <c r="C5" s="145"/>
      <c r="D5" s="177">
        <v>-72</v>
      </c>
      <c r="E5" s="177">
        <v>-72</v>
      </c>
      <c r="F5" s="115"/>
      <c r="G5" s="147">
        <f t="shared" ref="G5:G7" si="0">E5/D5</f>
        <v>1</v>
      </c>
    </row>
    <row r="6" spans="1:9" s="104" customFormat="1" ht="17.25" customHeight="1">
      <c r="A6" s="121" t="s">
        <v>556</v>
      </c>
      <c r="B6" s="145"/>
      <c r="C6" s="145"/>
      <c r="D6" s="177">
        <v>1280</v>
      </c>
      <c r="E6" s="177">
        <v>1280</v>
      </c>
      <c r="F6" s="115"/>
      <c r="G6" s="147">
        <f t="shared" si="0"/>
        <v>1</v>
      </c>
    </row>
    <row r="7" spans="1:9" s="104" customFormat="1" ht="17.25" customHeight="1">
      <c r="A7" s="121" t="s">
        <v>557</v>
      </c>
      <c r="B7" s="145"/>
      <c r="C7" s="145"/>
      <c r="D7" s="177">
        <v>90</v>
      </c>
      <c r="E7" s="145">
        <v>90</v>
      </c>
      <c r="F7" s="115"/>
      <c r="G7" s="147">
        <f t="shared" si="0"/>
        <v>1</v>
      </c>
      <c r="H7" s="148"/>
      <c r="I7" s="148"/>
    </row>
    <row r="8" spans="1:9" s="104" customFormat="1" ht="17.25" customHeight="1">
      <c r="A8" s="121"/>
      <c r="B8" s="145"/>
      <c r="C8" s="145"/>
      <c r="D8" s="145"/>
      <c r="E8" s="145"/>
      <c r="F8" s="115"/>
      <c r="G8" s="147"/>
    </row>
    <row r="9" spans="1:9" s="104" customFormat="1" ht="17.25" customHeight="1">
      <c r="A9" s="127"/>
      <c r="B9" s="149"/>
      <c r="C9" s="145"/>
      <c r="D9" s="145"/>
      <c r="E9" s="145"/>
      <c r="F9" s="115"/>
      <c r="G9" s="147"/>
      <c r="H9" s="148"/>
      <c r="I9" s="148"/>
    </row>
    <row r="10" spans="1:9" s="104" customFormat="1" ht="17.25" customHeight="1">
      <c r="A10" s="127"/>
      <c r="B10" s="145"/>
      <c r="C10" s="145"/>
      <c r="D10" s="145"/>
      <c r="E10" s="145"/>
      <c r="F10" s="115"/>
      <c r="G10" s="147"/>
    </row>
    <row r="11" spans="1:9" s="104" customFormat="1" ht="17.25" customHeight="1">
      <c r="A11" s="121"/>
      <c r="B11" s="149"/>
      <c r="C11" s="149"/>
      <c r="D11" s="149"/>
      <c r="E11" s="149"/>
      <c r="F11" s="115"/>
      <c r="G11" s="147"/>
      <c r="I11" s="148"/>
    </row>
    <row r="12" spans="1:9" s="104" customFormat="1" ht="17.25" customHeight="1">
      <c r="A12" s="121"/>
      <c r="B12" s="149"/>
      <c r="C12" s="149"/>
      <c r="D12" s="149"/>
      <c r="E12" s="149"/>
      <c r="F12" s="115"/>
      <c r="G12" s="147"/>
      <c r="I12" s="148"/>
    </row>
    <row r="13" spans="1:9" s="104" customFormat="1" ht="17.25" customHeight="1">
      <c r="A13" s="150" t="s">
        <v>221</v>
      </c>
      <c r="B13" s="149">
        <f>SUM(B4:C12)</f>
        <v>20</v>
      </c>
      <c r="C13" s="149">
        <f t="shared" ref="C13:F13" si="1">SUM(C4:D12)</f>
        <v>1318</v>
      </c>
      <c r="D13" s="149">
        <f>SUM(D4:D12)</f>
        <v>1318</v>
      </c>
      <c r="E13" s="149">
        <f>SUM(E4:F12)</f>
        <v>1300</v>
      </c>
      <c r="F13" s="149">
        <f t="shared" si="1"/>
        <v>3.1</v>
      </c>
      <c r="G13" s="147">
        <f>E13/D13</f>
        <v>0.98634294385432475</v>
      </c>
      <c r="I13" s="148"/>
    </row>
    <row r="14" spans="1:9" s="104" customFormat="1" ht="17.25" customHeight="1">
      <c r="A14" s="126"/>
      <c r="B14" s="145"/>
      <c r="C14" s="145"/>
      <c r="D14" s="145"/>
      <c r="E14" s="145"/>
      <c r="F14" s="115"/>
      <c r="G14" s="147"/>
      <c r="H14" s="148"/>
      <c r="I14" s="152"/>
    </row>
    <row r="15" spans="1:9" s="104" customFormat="1" ht="17.25" customHeight="1">
      <c r="A15" s="127" t="s">
        <v>222</v>
      </c>
      <c r="B15" s="145">
        <f>SUM(B16:B18)</f>
        <v>0</v>
      </c>
      <c r="C15" s="145">
        <f>SUM(C16:C18)</f>
        <v>0</v>
      </c>
      <c r="D15" s="145">
        <f>SUM(D16:D18)</f>
        <v>0</v>
      </c>
      <c r="E15" s="145">
        <f>SUM(E16:E18)</f>
        <v>1073</v>
      </c>
      <c r="F15" s="115"/>
      <c r="G15" s="147"/>
    </row>
    <row r="16" spans="1:9" s="104" customFormat="1" ht="17.25" customHeight="1">
      <c r="A16" s="127" t="s">
        <v>223</v>
      </c>
      <c r="B16" s="145"/>
      <c r="C16" s="145"/>
      <c r="D16" s="145"/>
      <c r="E16" s="145">
        <v>353</v>
      </c>
      <c r="F16" s="115"/>
      <c r="G16" s="147"/>
    </row>
    <row r="17" spans="1:12" s="104" customFormat="1" ht="17.25" customHeight="1">
      <c r="A17" s="127" t="s">
        <v>224</v>
      </c>
      <c r="B17" s="145"/>
      <c r="C17" s="145"/>
      <c r="D17" s="145"/>
      <c r="E17" s="145">
        <v>680</v>
      </c>
      <c r="F17" s="115"/>
      <c r="G17" s="147"/>
      <c r="I17" s="153"/>
    </row>
    <row r="18" spans="1:12" s="104" customFormat="1" ht="17.25" customHeight="1">
      <c r="A18" s="127" t="s">
        <v>225</v>
      </c>
      <c r="B18" s="145"/>
      <c r="C18" s="145"/>
      <c r="D18" s="145"/>
      <c r="E18" s="145">
        <v>40</v>
      </c>
      <c r="F18" s="115"/>
      <c r="G18" s="147"/>
    </row>
    <row r="19" spans="1:12" s="104" customFormat="1" ht="17.25" customHeight="1">
      <c r="A19" s="127" t="s">
        <v>226</v>
      </c>
      <c r="B19" s="145"/>
      <c r="C19" s="145"/>
      <c r="D19" s="145">
        <v>40000</v>
      </c>
      <c r="E19" s="145">
        <f>SUM(E20)</f>
        <v>40000</v>
      </c>
      <c r="F19" s="115"/>
      <c r="G19" s="147">
        <f t="shared" ref="G19:G22" si="2">E19/D19</f>
        <v>1</v>
      </c>
    </row>
    <row r="20" spans="1:12" s="104" customFormat="1" ht="17.25" customHeight="1">
      <c r="A20" s="127" t="s">
        <v>369</v>
      </c>
      <c r="B20" s="145"/>
      <c r="C20" s="145"/>
      <c r="D20" s="145">
        <v>40000</v>
      </c>
      <c r="E20" s="145">
        <v>40000</v>
      </c>
      <c r="F20" s="115"/>
      <c r="G20" s="147">
        <f t="shared" si="2"/>
        <v>1</v>
      </c>
    </row>
    <row r="21" spans="1:12" s="104" customFormat="1" ht="17.25" customHeight="1">
      <c r="A21" s="127" t="s">
        <v>227</v>
      </c>
      <c r="B21" s="145"/>
      <c r="C21" s="145"/>
      <c r="D21" s="145"/>
      <c r="E21" s="145"/>
      <c r="F21" s="115"/>
      <c r="G21" s="147"/>
      <c r="I21" s="154"/>
      <c r="L21" s="154"/>
    </row>
    <row r="22" spans="1:12" s="104" customFormat="1" ht="17.25" customHeight="1">
      <c r="A22" s="125" t="s">
        <v>228</v>
      </c>
      <c r="B22" s="149">
        <f>SUM(B13,B15,B19)</f>
        <v>20</v>
      </c>
      <c r="C22" s="149">
        <f>SUM(C13,C15,C19)</f>
        <v>1318</v>
      </c>
      <c r="D22" s="149">
        <f>SUM(D13,D15,D19)</f>
        <v>41318</v>
      </c>
      <c r="E22" s="149">
        <f>SUM(E13,E15,E19)</f>
        <v>42373</v>
      </c>
      <c r="F22" s="115"/>
      <c r="G22" s="147">
        <f t="shared" si="2"/>
        <v>1.0255336657147005</v>
      </c>
    </row>
    <row r="23" spans="1:12" ht="55.5" customHeight="1">
      <c r="A23" s="265"/>
      <c r="B23" s="265"/>
      <c r="C23" s="265"/>
      <c r="D23" s="265"/>
      <c r="E23" s="265"/>
      <c r="F23" s="265"/>
      <c r="G23" s="265"/>
    </row>
    <row r="24" spans="1:12" ht="37.5" customHeight="1">
      <c r="A24" s="265"/>
      <c r="B24" s="265"/>
      <c r="C24" s="265"/>
      <c r="D24" s="265"/>
      <c r="E24" s="265"/>
      <c r="F24" s="265"/>
      <c r="G24" s="265"/>
    </row>
    <row r="25" spans="1:12" ht="36" customHeight="1">
      <c r="A25" s="265"/>
      <c r="B25" s="265"/>
      <c r="C25" s="265"/>
      <c r="D25" s="265"/>
      <c r="E25" s="265"/>
      <c r="F25" s="265"/>
      <c r="G25" s="265"/>
    </row>
    <row r="26" spans="1:12" ht="20.100000000000001" customHeight="1"/>
    <row r="27" spans="1:12" ht="20.100000000000001" customHeight="1"/>
    <row r="28" spans="1:12" ht="20.100000000000001" customHeight="1"/>
    <row r="29" spans="1:12" ht="20.100000000000001" customHeight="1"/>
    <row r="30" spans="1:12" ht="20.100000000000001" customHeight="1"/>
    <row r="31" spans="1:12" ht="20.100000000000001" customHeight="1"/>
    <row r="32" spans="1:1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</sheetData>
  <mergeCells count="4">
    <mergeCell ref="A1:G1"/>
    <mergeCell ref="A23:G23"/>
    <mergeCell ref="A24:G24"/>
    <mergeCell ref="A25:G25"/>
  </mergeCells>
  <phoneticPr fontId="28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0" orientation="portrait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showGridLines="0" showZeros="0" workbookViewId="0">
      <pane xSplit="1" ySplit="3" topLeftCell="B4" activePane="bottomRight" state="frozen"/>
      <selection activeCell="B23" sqref="B23"/>
      <selection pane="topRight" activeCell="B23" sqref="B23"/>
      <selection pane="bottomLeft" activeCell="B23" sqref="B23"/>
      <selection pane="bottomRight" activeCell="J24" sqref="J24"/>
    </sheetView>
  </sheetViews>
  <sheetFormatPr defaultColWidth="9" defaultRowHeight="15.75"/>
  <cols>
    <col min="1" max="1" width="43.125" style="83" customWidth="1"/>
    <col min="2" max="3" width="15.625" style="83" customWidth="1"/>
    <col min="4" max="4" width="15.875" style="83" customWidth="1"/>
    <col min="5" max="5" width="16.25" style="83" customWidth="1"/>
    <col min="6" max="6" width="12.5" style="83" hidden="1" customWidth="1"/>
    <col min="7" max="7" width="13.875" style="83" hidden="1" customWidth="1"/>
    <col min="8" max="8" width="13.375" style="83" hidden="1" customWidth="1"/>
    <col min="9" max="9" width="13.25" style="83" hidden="1" customWidth="1"/>
    <col min="10" max="10" width="13.25" style="83" customWidth="1"/>
    <col min="11" max="16384" width="9" style="83"/>
  </cols>
  <sheetData>
    <row r="1" spans="1:10" ht="21" customHeight="1">
      <c r="A1" s="255" t="s">
        <v>527</v>
      </c>
      <c r="B1" s="256"/>
      <c r="C1" s="256"/>
      <c r="D1" s="256"/>
      <c r="E1" s="256"/>
      <c r="F1" s="132"/>
      <c r="G1" s="132"/>
      <c r="H1" s="132"/>
      <c r="I1" s="132"/>
      <c r="J1" s="132"/>
    </row>
    <row r="2" spans="1:10" s="105" customFormat="1" ht="18" customHeight="1">
      <c r="A2" s="86" t="s">
        <v>507</v>
      </c>
      <c r="B2" s="87"/>
      <c r="C2" s="87"/>
      <c r="D2" s="87"/>
      <c r="E2" s="87" t="s">
        <v>2</v>
      </c>
    </row>
    <row r="3" spans="1:10" ht="21" customHeight="1">
      <c r="A3" s="133" t="s">
        <v>229</v>
      </c>
      <c r="B3" s="27" t="s">
        <v>4</v>
      </c>
      <c r="C3" s="27" t="s">
        <v>33</v>
      </c>
      <c r="D3" s="27" t="s">
        <v>5</v>
      </c>
      <c r="E3" s="28" t="s">
        <v>372</v>
      </c>
      <c r="F3" s="134" t="s">
        <v>230</v>
      </c>
      <c r="G3" s="132" t="s">
        <v>231</v>
      </c>
      <c r="H3" s="132"/>
      <c r="I3" s="132"/>
      <c r="J3" s="132"/>
    </row>
    <row r="4" spans="1:10" s="105" customFormat="1" ht="18" customHeight="1">
      <c r="A4" s="123" t="s">
        <v>195</v>
      </c>
      <c r="B4" s="119"/>
      <c r="C4" s="119"/>
      <c r="D4" s="119"/>
      <c r="E4" s="116"/>
      <c r="F4" s="135">
        <v>9240</v>
      </c>
      <c r="G4" s="136">
        <v>17653</v>
      </c>
      <c r="H4" s="137" t="s">
        <v>115</v>
      </c>
      <c r="I4" s="138">
        <v>0</v>
      </c>
      <c r="J4" s="230"/>
    </row>
    <row r="5" spans="1:10" s="105" customFormat="1" ht="18" customHeight="1">
      <c r="A5" s="123" t="s">
        <v>232</v>
      </c>
      <c r="B5" s="119"/>
      <c r="C5" s="119"/>
      <c r="D5" s="119"/>
      <c r="E5" s="116"/>
      <c r="F5" s="135">
        <v>138364</v>
      </c>
      <c r="G5" s="136">
        <v>185012</v>
      </c>
      <c r="H5" s="137" t="s">
        <v>117</v>
      </c>
      <c r="I5" s="138">
        <v>9240</v>
      </c>
      <c r="J5" s="230"/>
    </row>
    <row r="6" spans="1:10" s="105" customFormat="1" ht="18" customHeight="1">
      <c r="A6" s="123" t="s">
        <v>197</v>
      </c>
      <c r="B6" s="119"/>
      <c r="C6" s="119">
        <v>90</v>
      </c>
      <c r="D6" s="119">
        <v>84</v>
      </c>
      <c r="E6" s="116">
        <f>D6/C6</f>
        <v>0.93333333333333335</v>
      </c>
      <c r="G6" s="136">
        <v>150</v>
      </c>
      <c r="H6" s="137" t="s">
        <v>119</v>
      </c>
      <c r="I6" s="138">
        <v>138364</v>
      </c>
      <c r="J6" s="230"/>
    </row>
    <row r="7" spans="1:10" s="105" customFormat="1" ht="18" customHeight="1">
      <c r="A7" s="122" t="s">
        <v>199</v>
      </c>
      <c r="B7" s="119"/>
      <c r="C7" s="119"/>
      <c r="D7" s="119"/>
      <c r="E7" s="116"/>
      <c r="F7" s="135">
        <v>18609575</v>
      </c>
      <c r="G7" s="136">
        <v>17757749</v>
      </c>
      <c r="H7" s="137" t="s">
        <v>123</v>
      </c>
      <c r="I7" s="138">
        <v>0</v>
      </c>
      <c r="J7" s="230"/>
    </row>
    <row r="8" spans="1:10" s="105" customFormat="1" ht="18" customHeight="1">
      <c r="A8" s="122" t="s">
        <v>200</v>
      </c>
      <c r="B8" s="119">
        <v>6000</v>
      </c>
      <c r="C8" s="119">
        <v>1852</v>
      </c>
      <c r="D8" s="119">
        <v>1504</v>
      </c>
      <c r="E8" s="116">
        <f t="shared" ref="E8:E15" si="0">D8/C8</f>
        <v>0.81209503239740821</v>
      </c>
      <c r="F8" s="135">
        <v>88946</v>
      </c>
      <c r="G8" s="139">
        <v>228975</v>
      </c>
      <c r="H8" s="137" t="s">
        <v>125</v>
      </c>
      <c r="I8" s="138">
        <v>18609575</v>
      </c>
      <c r="J8" s="230"/>
    </row>
    <row r="9" spans="1:10" s="105" customFormat="1" ht="18" customHeight="1">
      <c r="A9" s="122" t="s">
        <v>201</v>
      </c>
      <c r="B9" s="119"/>
      <c r="C9" s="119"/>
      <c r="D9" s="119"/>
      <c r="E9" s="116"/>
      <c r="F9" s="135">
        <v>1223648</v>
      </c>
      <c r="G9" s="136">
        <v>1226115</v>
      </c>
      <c r="H9" s="137" t="s">
        <v>127</v>
      </c>
      <c r="I9" s="138">
        <v>88946</v>
      </c>
      <c r="J9" s="230"/>
    </row>
    <row r="10" spans="1:10" s="105" customFormat="1" ht="18" customHeight="1">
      <c r="A10" s="118" t="s">
        <v>202</v>
      </c>
      <c r="B10" s="119"/>
      <c r="C10" s="119"/>
      <c r="D10" s="119"/>
      <c r="E10" s="116"/>
      <c r="F10" s="135">
        <v>17664</v>
      </c>
      <c r="G10" s="136">
        <v>30216</v>
      </c>
      <c r="H10" s="137" t="s">
        <v>129</v>
      </c>
      <c r="I10" s="138">
        <v>1223648</v>
      </c>
      <c r="J10" s="230"/>
    </row>
    <row r="11" spans="1:10" s="105" customFormat="1" ht="18" customHeight="1">
      <c r="A11" s="118" t="s">
        <v>370</v>
      </c>
      <c r="B11" s="119"/>
      <c r="C11" s="119"/>
      <c r="D11" s="119"/>
      <c r="E11" s="116"/>
      <c r="F11" s="135">
        <v>4317</v>
      </c>
      <c r="G11" s="136">
        <v>1857</v>
      </c>
      <c r="H11" s="137" t="s">
        <v>131</v>
      </c>
      <c r="I11" s="138">
        <v>17664</v>
      </c>
      <c r="J11" s="230"/>
    </row>
    <row r="12" spans="1:10" s="105" customFormat="1" ht="18" customHeight="1">
      <c r="A12" s="118" t="s">
        <v>208</v>
      </c>
      <c r="B12" s="119"/>
      <c r="C12" s="119">
        <v>40228</v>
      </c>
      <c r="D12" s="119">
        <v>10163</v>
      </c>
      <c r="E12" s="116">
        <f t="shared" si="0"/>
        <v>0.25263498061052003</v>
      </c>
      <c r="F12" s="135">
        <v>213085</v>
      </c>
      <c r="G12" s="136">
        <v>594707</v>
      </c>
      <c r="H12" s="137" t="s">
        <v>132</v>
      </c>
      <c r="I12" s="138">
        <v>4317</v>
      </c>
      <c r="J12" s="230"/>
    </row>
    <row r="13" spans="1:10" s="105" customFormat="1" ht="18" customHeight="1">
      <c r="A13" s="118" t="s">
        <v>233</v>
      </c>
      <c r="B13" s="119"/>
      <c r="C13" s="119">
        <v>1546</v>
      </c>
      <c r="D13" s="119">
        <v>1546</v>
      </c>
      <c r="E13" s="116">
        <f t="shared" si="0"/>
        <v>1</v>
      </c>
      <c r="F13" s="135"/>
      <c r="G13" s="136"/>
      <c r="H13" s="137"/>
      <c r="I13" s="138"/>
      <c r="J13" s="230"/>
    </row>
    <row r="14" spans="1:10" s="105" customFormat="1" ht="18" customHeight="1">
      <c r="A14" s="118" t="s">
        <v>234</v>
      </c>
      <c r="B14" s="119"/>
      <c r="C14" s="119">
        <v>40</v>
      </c>
      <c r="D14" s="119">
        <v>40</v>
      </c>
      <c r="E14" s="116">
        <f t="shared" si="0"/>
        <v>1</v>
      </c>
      <c r="F14" s="135"/>
      <c r="G14" s="136"/>
      <c r="H14" s="137"/>
      <c r="I14" s="138"/>
      <c r="J14" s="230"/>
    </row>
    <row r="15" spans="1:10" s="105" customFormat="1" ht="18" customHeight="1">
      <c r="A15" s="118" t="s">
        <v>371</v>
      </c>
      <c r="B15" s="119"/>
      <c r="C15" s="119"/>
      <c r="D15" s="119"/>
      <c r="E15" s="116" t="e">
        <f t="shared" si="0"/>
        <v>#DIV/0!</v>
      </c>
      <c r="F15" s="135">
        <v>315842</v>
      </c>
      <c r="G15" s="136"/>
      <c r="H15" s="137" t="s">
        <v>134</v>
      </c>
      <c r="I15" s="138">
        <v>0</v>
      </c>
      <c r="J15" s="230"/>
    </row>
    <row r="16" spans="1:10" s="105" customFormat="1" ht="18" customHeight="1">
      <c r="A16" s="118"/>
      <c r="B16" s="119"/>
      <c r="C16" s="119"/>
      <c r="D16" s="119"/>
      <c r="E16" s="116"/>
      <c r="F16" s="135">
        <v>189</v>
      </c>
      <c r="G16" s="136"/>
      <c r="H16" s="137" t="s">
        <v>235</v>
      </c>
      <c r="I16" s="138">
        <v>213085</v>
      </c>
      <c r="J16" s="230"/>
    </row>
    <row r="17" spans="1:10" s="105" customFormat="1" ht="18" customHeight="1">
      <c r="A17" s="118" t="s">
        <v>146</v>
      </c>
      <c r="B17" s="119"/>
      <c r="C17" s="119">
        <v>43756</v>
      </c>
      <c r="D17" s="119">
        <v>13337</v>
      </c>
      <c r="E17" s="116">
        <f>D17/C17</f>
        <v>0.30480391260627115</v>
      </c>
      <c r="F17" s="135">
        <f>SUM(F4:F16)</f>
        <v>20620870</v>
      </c>
      <c r="G17" s="136">
        <f>SUM(G4:G12)</f>
        <v>20042434</v>
      </c>
      <c r="H17" s="137" t="s">
        <v>236</v>
      </c>
      <c r="I17" s="138">
        <v>189</v>
      </c>
      <c r="J17" s="230"/>
    </row>
    <row r="18" spans="1:10" s="105" customFormat="1" ht="18" customHeight="1">
      <c r="A18" s="118" t="s">
        <v>373</v>
      </c>
      <c r="B18" s="119"/>
      <c r="C18" s="119"/>
      <c r="D18" s="119"/>
      <c r="E18" s="116" t="e">
        <f t="shared" ref="E18:E26" si="1">D18/C18</f>
        <v>#DIV/0!</v>
      </c>
      <c r="F18" s="135"/>
      <c r="G18" s="136"/>
      <c r="H18" s="137"/>
      <c r="I18" s="138"/>
      <c r="J18" s="230"/>
    </row>
    <row r="19" spans="1:10" s="105" customFormat="1" ht="18" customHeight="1">
      <c r="A19" s="118" t="s">
        <v>374</v>
      </c>
      <c r="B19" s="119"/>
      <c r="C19" s="119"/>
      <c r="D19" s="119"/>
      <c r="E19" s="116"/>
      <c r="F19" s="135"/>
      <c r="G19" s="136"/>
      <c r="H19" s="137"/>
      <c r="I19" s="138"/>
      <c r="J19" s="230"/>
    </row>
    <row r="20" spans="1:10" s="105" customFormat="1" ht="18" customHeight="1">
      <c r="A20" s="118" t="s">
        <v>375</v>
      </c>
      <c r="B20" s="119"/>
      <c r="C20" s="119"/>
      <c r="D20" s="119"/>
      <c r="E20" s="116"/>
      <c r="F20" s="135"/>
      <c r="G20" s="136"/>
      <c r="H20" s="137"/>
      <c r="I20" s="138"/>
      <c r="J20" s="230"/>
    </row>
    <row r="21" spans="1:10" s="105" customFormat="1" ht="18" customHeight="1">
      <c r="A21" s="118" t="s">
        <v>376</v>
      </c>
      <c r="B21" s="119"/>
      <c r="C21" s="119"/>
      <c r="D21" s="119"/>
      <c r="E21" s="116"/>
      <c r="F21" s="135"/>
      <c r="G21" s="136"/>
      <c r="H21" s="137"/>
      <c r="I21" s="138"/>
      <c r="J21" s="230"/>
    </row>
    <row r="22" spans="1:10" s="105" customFormat="1" ht="18" customHeight="1">
      <c r="A22" s="118" t="s">
        <v>246</v>
      </c>
      <c r="B22" s="119"/>
      <c r="C22" s="119"/>
      <c r="D22" s="119"/>
      <c r="E22" s="116" t="e">
        <f t="shared" si="1"/>
        <v>#DIV/0!</v>
      </c>
      <c r="F22" s="135"/>
      <c r="G22" s="136"/>
      <c r="H22" s="137"/>
      <c r="I22" s="138"/>
      <c r="J22" s="230"/>
    </row>
    <row r="23" spans="1:10" s="105" customFormat="1" ht="18" customHeight="1">
      <c r="A23" s="118" t="s">
        <v>377</v>
      </c>
      <c r="B23" s="119"/>
      <c r="C23" s="119"/>
      <c r="D23" s="119"/>
      <c r="E23" s="116"/>
      <c r="F23" s="135"/>
      <c r="G23" s="136"/>
      <c r="H23" s="137"/>
      <c r="I23" s="138"/>
      <c r="J23" s="230"/>
    </row>
    <row r="24" spans="1:10" s="105" customFormat="1" ht="18" customHeight="1">
      <c r="A24" s="118" t="s">
        <v>378</v>
      </c>
      <c r="B24" s="119"/>
      <c r="C24" s="119"/>
      <c r="D24" s="119"/>
      <c r="E24" s="116"/>
      <c r="F24" s="135"/>
      <c r="G24" s="136"/>
      <c r="H24" s="137"/>
      <c r="I24" s="138"/>
      <c r="J24" s="230"/>
    </row>
    <row r="25" spans="1:10" s="105" customFormat="1" ht="18" customHeight="1">
      <c r="A25" s="118" t="s">
        <v>379</v>
      </c>
      <c r="B25" s="119"/>
      <c r="C25" s="119"/>
      <c r="D25" s="119">
        <v>30419</v>
      </c>
      <c r="E25" s="116"/>
      <c r="F25" s="135"/>
      <c r="G25" s="136"/>
      <c r="H25" s="137"/>
      <c r="I25" s="138"/>
      <c r="J25" s="230"/>
    </row>
    <row r="26" spans="1:10" s="105" customFormat="1" ht="18" customHeight="1">
      <c r="A26" s="118" t="s">
        <v>380</v>
      </c>
      <c r="B26" s="119">
        <v>6000</v>
      </c>
      <c r="C26" s="119">
        <v>43756</v>
      </c>
      <c r="D26" s="119">
        <v>43756</v>
      </c>
      <c r="E26" s="116">
        <f t="shared" si="1"/>
        <v>1</v>
      </c>
      <c r="F26" s="135"/>
      <c r="G26" s="136"/>
      <c r="H26" s="137"/>
      <c r="I26" s="138"/>
      <c r="J26" s="230"/>
    </row>
    <row r="27" spans="1:10" ht="20.100000000000001" customHeight="1"/>
    <row r="28" spans="1:10" ht="20.100000000000001" customHeight="1"/>
    <row r="29" spans="1:10" ht="20.100000000000001" customHeight="1"/>
    <row r="30" spans="1:10" ht="20.100000000000001" customHeight="1"/>
    <row r="31" spans="1:10" ht="20.100000000000001" customHeight="1"/>
    <row r="32" spans="1:10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</sheetData>
  <mergeCells count="1">
    <mergeCell ref="A1:E1"/>
  </mergeCells>
  <phoneticPr fontId="28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0" orientation="portrait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showZeros="0" workbookViewId="0">
      <pane xSplit="2" ySplit="3" topLeftCell="C4" activePane="bottomRight" state="frozen"/>
      <selection activeCell="B23" sqref="B23"/>
      <selection pane="topRight" activeCell="B23" sqref="B23"/>
      <selection pane="bottomLeft" activeCell="B23" sqref="B23"/>
      <selection pane="bottomRight" activeCell="L52" sqref="L52"/>
    </sheetView>
  </sheetViews>
  <sheetFormatPr defaultColWidth="9" defaultRowHeight="15.75"/>
  <cols>
    <col min="1" max="1" width="4.375" style="106" customWidth="1"/>
    <col min="2" max="2" width="42.5" style="106" customWidth="1"/>
    <col min="3" max="3" width="11.625" style="106" customWidth="1"/>
    <col min="4" max="4" width="13.125" style="106" customWidth="1"/>
    <col min="5" max="5" width="10.375" style="106" customWidth="1"/>
    <col min="6" max="6" width="13.125" style="106" hidden="1" customWidth="1"/>
    <col min="7" max="7" width="10.25" style="106" customWidth="1"/>
    <col min="8" max="16384" width="9" style="106"/>
  </cols>
  <sheetData>
    <row r="1" spans="1:7" s="102" customFormat="1" ht="17.25" customHeight="1">
      <c r="B1" s="257" t="s">
        <v>554</v>
      </c>
      <c r="C1" s="258"/>
      <c r="D1" s="258"/>
      <c r="E1" s="258"/>
      <c r="F1" s="258"/>
      <c r="G1" s="258"/>
    </row>
    <row r="2" spans="1:7" s="103" customFormat="1" ht="18" customHeight="1">
      <c r="B2" s="249" t="s">
        <v>508</v>
      </c>
      <c r="C2" s="107"/>
      <c r="D2" s="108"/>
      <c r="E2" s="108"/>
      <c r="F2" s="108"/>
      <c r="G2" s="108" t="s">
        <v>2</v>
      </c>
    </row>
    <row r="3" spans="1:7" ht="34.5" customHeight="1">
      <c r="A3" s="109"/>
      <c r="B3" s="110" t="s">
        <v>219</v>
      </c>
      <c r="C3" s="111" t="s">
        <v>4</v>
      </c>
      <c r="D3" s="111" t="s">
        <v>33</v>
      </c>
      <c r="E3" s="111" t="s">
        <v>5</v>
      </c>
      <c r="F3" s="111" t="s">
        <v>35</v>
      </c>
      <c r="G3" s="112" t="s">
        <v>36</v>
      </c>
    </row>
    <row r="4" spans="1:7" s="104" customFormat="1" ht="18" customHeight="1">
      <c r="B4" s="121" t="s">
        <v>393</v>
      </c>
      <c r="C4" s="114"/>
      <c r="D4" s="114">
        <v>40</v>
      </c>
      <c r="E4" s="114">
        <v>24</v>
      </c>
      <c r="F4" s="115" t="e">
        <f>E4/#REF!</f>
        <v>#REF!</v>
      </c>
      <c r="G4" s="116">
        <f t="shared" ref="G4:G47" si="0">E4/D4</f>
        <v>0.6</v>
      </c>
    </row>
    <row r="5" spans="1:7" s="104" customFormat="1" ht="18" customHeight="1">
      <c r="B5" s="117" t="s">
        <v>237</v>
      </c>
      <c r="C5" s="114"/>
      <c r="D5" s="114"/>
      <c r="E5" s="114">
        <v>24</v>
      </c>
      <c r="F5" s="115" t="e">
        <f>E5/#REF!</f>
        <v>#REF!</v>
      </c>
      <c r="G5" s="116"/>
    </row>
    <row r="6" spans="1:7" s="105" customFormat="1" ht="18" customHeight="1">
      <c r="A6" s="86"/>
      <c r="B6" s="118" t="s">
        <v>238</v>
      </c>
      <c r="C6" s="119"/>
      <c r="D6" s="114"/>
      <c r="E6" s="119"/>
      <c r="F6" s="119"/>
      <c r="G6" s="116"/>
    </row>
    <row r="7" spans="1:7" s="105" customFormat="1" ht="18" customHeight="1">
      <c r="A7" s="86"/>
      <c r="B7" s="120" t="s">
        <v>239</v>
      </c>
      <c r="C7" s="119"/>
      <c r="D7" s="114"/>
      <c r="E7" s="119">
        <v>24</v>
      </c>
      <c r="F7" s="119"/>
      <c r="G7" s="116"/>
    </row>
    <row r="8" spans="1:7" s="105" customFormat="1" ht="18" customHeight="1">
      <c r="A8" s="86"/>
      <c r="B8" s="118" t="s">
        <v>394</v>
      </c>
      <c r="C8" s="119">
        <v>2000</v>
      </c>
      <c r="D8" s="114">
        <v>1700</v>
      </c>
      <c r="E8" s="119">
        <v>86</v>
      </c>
      <c r="F8" s="119"/>
      <c r="G8" s="116">
        <f t="shared" si="0"/>
        <v>5.0588235294117649E-2</v>
      </c>
    </row>
    <row r="9" spans="1:7" s="104" customFormat="1" ht="18" customHeight="1">
      <c r="B9" s="121" t="s">
        <v>381</v>
      </c>
      <c r="C9" s="114"/>
      <c r="D9" s="114"/>
      <c r="E9" s="114">
        <v>86</v>
      </c>
      <c r="F9" s="115" t="e">
        <f>E9/#REF!</f>
        <v>#REF!</v>
      </c>
      <c r="G9" s="116"/>
    </row>
    <row r="10" spans="1:7" s="104" customFormat="1" ht="18" customHeight="1">
      <c r="B10" s="117" t="s">
        <v>382</v>
      </c>
      <c r="C10" s="114"/>
      <c r="D10" s="114"/>
      <c r="E10" s="114"/>
      <c r="F10" s="115" t="e">
        <f>E10/#REF!</f>
        <v>#REF!</v>
      </c>
      <c r="G10" s="116"/>
    </row>
    <row r="11" spans="1:7" s="105" customFormat="1" ht="18" customHeight="1">
      <c r="A11" s="86"/>
      <c r="B11" s="120" t="s">
        <v>240</v>
      </c>
      <c r="C11" s="119"/>
      <c r="D11" s="114"/>
      <c r="E11" s="119"/>
      <c r="F11" s="119"/>
      <c r="G11" s="116"/>
    </row>
    <row r="12" spans="1:7" s="105" customFormat="1" ht="18" customHeight="1">
      <c r="A12" s="86"/>
      <c r="B12" s="118" t="s">
        <v>383</v>
      </c>
      <c r="C12" s="119"/>
      <c r="D12" s="114"/>
      <c r="E12" s="119"/>
      <c r="F12" s="119"/>
      <c r="G12" s="116"/>
    </row>
    <row r="13" spans="1:7" s="105" customFormat="1" ht="18" customHeight="1">
      <c r="A13" s="86"/>
      <c r="B13" s="118" t="s">
        <v>553</v>
      </c>
      <c r="C13" s="119"/>
      <c r="D13" s="114"/>
      <c r="E13" s="119">
        <v>86</v>
      </c>
      <c r="F13" s="119"/>
      <c r="G13" s="116"/>
    </row>
    <row r="14" spans="1:7" s="105" customFormat="1" ht="18" customHeight="1">
      <c r="A14" s="86"/>
      <c r="B14" s="118" t="s">
        <v>384</v>
      </c>
      <c r="C14" s="119"/>
      <c r="D14" s="114"/>
      <c r="E14" s="119"/>
      <c r="F14" s="119"/>
      <c r="G14" s="116"/>
    </row>
    <row r="15" spans="1:7" s="105" customFormat="1" ht="18" customHeight="1">
      <c r="A15" s="86"/>
      <c r="B15" s="120" t="s">
        <v>385</v>
      </c>
      <c r="C15" s="119"/>
      <c r="D15" s="114"/>
      <c r="E15" s="119"/>
      <c r="F15" s="119"/>
      <c r="G15" s="116"/>
    </row>
    <row r="16" spans="1:7" s="105" customFormat="1" ht="18" customHeight="1">
      <c r="A16" s="86"/>
      <c r="B16" s="123" t="s">
        <v>395</v>
      </c>
      <c r="C16" s="119"/>
      <c r="D16" s="114">
        <v>10000</v>
      </c>
      <c r="E16" s="119">
        <v>10000</v>
      </c>
      <c r="F16" s="119"/>
      <c r="G16" s="116">
        <f t="shared" si="0"/>
        <v>1</v>
      </c>
    </row>
    <row r="17" spans="1:7" s="105" customFormat="1" ht="18" customHeight="1">
      <c r="A17" s="86"/>
      <c r="B17" s="123" t="s">
        <v>386</v>
      </c>
      <c r="C17" s="119"/>
      <c r="D17" s="114"/>
      <c r="E17" s="119">
        <v>10000</v>
      </c>
      <c r="F17" s="119"/>
      <c r="G17" s="116"/>
    </row>
    <row r="18" spans="1:7" s="104" customFormat="1" ht="18" customHeight="1">
      <c r="B18" s="121" t="s">
        <v>387</v>
      </c>
      <c r="C18" s="114"/>
      <c r="D18" s="114"/>
      <c r="E18" s="114">
        <v>10000</v>
      </c>
      <c r="F18" s="114"/>
      <c r="G18" s="116"/>
    </row>
    <row r="19" spans="1:7" s="104" customFormat="1" ht="25.5" customHeight="1">
      <c r="B19" s="117" t="s">
        <v>241</v>
      </c>
      <c r="C19" s="114"/>
      <c r="D19" s="114"/>
      <c r="E19" s="114"/>
      <c r="F19" s="114"/>
      <c r="G19" s="116"/>
    </row>
    <row r="20" spans="1:7" s="105" customFormat="1" ht="18" customHeight="1">
      <c r="A20" s="86"/>
      <c r="B20" s="124" t="s">
        <v>242</v>
      </c>
      <c r="C20" s="119"/>
      <c r="D20" s="114"/>
      <c r="E20" s="119"/>
      <c r="F20" s="119"/>
      <c r="G20" s="116"/>
    </row>
    <row r="21" spans="1:7" s="105" customFormat="1" ht="18" customHeight="1">
      <c r="A21" s="86"/>
      <c r="B21" s="124" t="s">
        <v>243</v>
      </c>
      <c r="C21" s="119"/>
      <c r="D21" s="114"/>
      <c r="E21" s="119"/>
      <c r="F21" s="119"/>
      <c r="G21" s="116"/>
    </row>
    <row r="22" spans="1:7" s="105" customFormat="1" ht="18" customHeight="1">
      <c r="A22" s="86"/>
      <c r="B22" s="124" t="s">
        <v>244</v>
      </c>
      <c r="C22" s="119"/>
      <c r="D22" s="114"/>
      <c r="E22" s="119"/>
      <c r="F22" s="119"/>
      <c r="G22" s="116"/>
    </row>
    <row r="23" spans="1:7" s="105" customFormat="1" ht="18" customHeight="1">
      <c r="A23" s="86"/>
      <c r="B23" s="124" t="s">
        <v>388</v>
      </c>
      <c r="C23" s="119"/>
      <c r="D23" s="114"/>
      <c r="E23" s="119"/>
      <c r="F23" s="119"/>
      <c r="G23" s="116"/>
    </row>
    <row r="24" spans="1:7" s="105" customFormat="1" ht="18" customHeight="1">
      <c r="A24" s="86"/>
      <c r="B24" s="124" t="s">
        <v>396</v>
      </c>
      <c r="C24" s="119"/>
      <c r="D24" s="114">
        <v>1540</v>
      </c>
      <c r="E24" s="119">
        <v>1546</v>
      </c>
      <c r="F24" s="119"/>
      <c r="G24" s="116">
        <f t="shared" si="0"/>
        <v>1.0038961038961038</v>
      </c>
    </row>
    <row r="25" spans="1:7" s="105" customFormat="1" ht="18" customHeight="1">
      <c r="A25" s="86"/>
      <c r="B25" s="124" t="s">
        <v>389</v>
      </c>
      <c r="C25" s="119"/>
      <c r="D25" s="114"/>
      <c r="E25" s="119">
        <v>1546</v>
      </c>
      <c r="F25" s="119"/>
      <c r="G25" s="116"/>
    </row>
    <row r="26" spans="1:7" s="105" customFormat="1" ht="18" customHeight="1">
      <c r="A26" s="86"/>
      <c r="B26" s="124" t="s">
        <v>390</v>
      </c>
      <c r="C26" s="119"/>
      <c r="D26" s="114"/>
      <c r="E26" s="119">
        <v>266</v>
      </c>
      <c r="F26" s="119"/>
      <c r="G26" s="116"/>
    </row>
    <row r="27" spans="1:7" s="105" customFormat="1" ht="18" customHeight="1">
      <c r="A27" s="86"/>
      <c r="B27" s="124" t="s">
        <v>391</v>
      </c>
      <c r="C27" s="119"/>
      <c r="D27" s="114"/>
      <c r="E27" s="119">
        <v>1280</v>
      </c>
      <c r="F27" s="119"/>
      <c r="G27" s="116"/>
    </row>
    <row r="28" spans="1:7" s="105" customFormat="1" ht="18" customHeight="1">
      <c r="A28" s="86"/>
      <c r="B28" s="124" t="s">
        <v>397</v>
      </c>
      <c r="C28" s="119"/>
      <c r="D28" s="114">
        <v>40</v>
      </c>
      <c r="E28" s="119">
        <v>40</v>
      </c>
      <c r="F28" s="119"/>
      <c r="G28" s="116">
        <f t="shared" si="0"/>
        <v>1</v>
      </c>
    </row>
    <row r="29" spans="1:7" s="105" customFormat="1" ht="18" customHeight="1">
      <c r="A29" s="86"/>
      <c r="B29" s="124" t="s">
        <v>392</v>
      </c>
      <c r="C29" s="119"/>
      <c r="D29" s="114"/>
      <c r="E29" s="119">
        <v>40</v>
      </c>
      <c r="F29" s="119"/>
      <c r="G29" s="116"/>
    </row>
    <row r="30" spans="1:7" s="105" customFormat="1" ht="18" customHeight="1">
      <c r="A30" s="86"/>
      <c r="B30" s="124" t="s">
        <v>398</v>
      </c>
      <c r="C30" s="119"/>
      <c r="D30" s="114"/>
      <c r="E30" s="119">
        <v>40</v>
      </c>
      <c r="F30" s="119"/>
      <c r="G30" s="116"/>
    </row>
    <row r="31" spans="1:7" s="105" customFormat="1" ht="18" customHeight="1">
      <c r="A31" s="86"/>
      <c r="B31" s="124" t="s">
        <v>401</v>
      </c>
      <c r="C31" s="119"/>
      <c r="D31" s="114"/>
      <c r="E31" s="119"/>
      <c r="F31" s="119"/>
      <c r="G31" s="116"/>
    </row>
    <row r="32" spans="1:7" s="105" customFormat="1" ht="18" customHeight="1">
      <c r="A32" s="86"/>
      <c r="B32" s="124" t="s">
        <v>399</v>
      </c>
      <c r="C32" s="119"/>
      <c r="D32" s="114"/>
      <c r="E32" s="119"/>
      <c r="F32" s="119"/>
      <c r="G32" s="116"/>
    </row>
    <row r="33" spans="1:8" s="104" customFormat="1" ht="18" customHeight="1">
      <c r="B33" s="124" t="s">
        <v>400</v>
      </c>
      <c r="C33" s="119"/>
      <c r="D33" s="114"/>
      <c r="E33" s="119"/>
      <c r="F33" s="119"/>
      <c r="G33" s="116"/>
    </row>
    <row r="34" spans="1:8" s="104" customFormat="1" ht="18" customHeight="1">
      <c r="B34" s="124"/>
      <c r="C34" s="119"/>
      <c r="D34" s="114"/>
      <c r="E34" s="119"/>
      <c r="F34" s="119"/>
      <c r="G34" s="116"/>
    </row>
    <row r="35" spans="1:8" s="104" customFormat="1" ht="18" customHeight="1">
      <c r="B35" s="124"/>
      <c r="C35" s="119"/>
      <c r="D35" s="114"/>
      <c r="E35" s="119">
        <v>0</v>
      </c>
      <c r="F35" s="119"/>
      <c r="G35" s="116"/>
    </row>
    <row r="36" spans="1:8" s="104" customFormat="1" ht="18" customHeight="1">
      <c r="B36" s="125" t="s">
        <v>245</v>
      </c>
      <c r="C36" s="114">
        <f>SUM(C4:C35)</f>
        <v>2000</v>
      </c>
      <c r="D36" s="114">
        <f>SUM(D4:D35)</f>
        <v>13320</v>
      </c>
      <c r="E36" s="114">
        <f>SUM(E4,E8,E16,E24,E28,E31)</f>
        <v>11696</v>
      </c>
      <c r="F36" s="115" t="e">
        <f>E36/#REF!</f>
        <v>#REF!</v>
      </c>
      <c r="G36" s="116">
        <f t="shared" si="0"/>
        <v>0.87807807807807803</v>
      </c>
    </row>
    <row r="37" spans="1:8" s="104" customFormat="1" ht="18" customHeight="1">
      <c r="B37" s="126"/>
      <c r="C37" s="114"/>
      <c r="D37" s="114">
        <f>C37/10000</f>
        <v>0</v>
      </c>
      <c r="E37" s="114">
        <v>0</v>
      </c>
      <c r="F37" s="114"/>
      <c r="G37" s="116"/>
    </row>
    <row r="38" spans="1:8" s="104" customFormat="1" ht="18" customHeight="1">
      <c r="B38" s="118" t="s">
        <v>373</v>
      </c>
      <c r="C38" s="119"/>
      <c r="D38" s="119"/>
      <c r="E38" s="114"/>
      <c r="F38" s="115" t="e">
        <f>E38/#REF!</f>
        <v>#REF!</v>
      </c>
      <c r="G38" s="116"/>
    </row>
    <row r="39" spans="1:8" s="104" customFormat="1" ht="18" customHeight="1">
      <c r="B39" s="118" t="s">
        <v>374</v>
      </c>
      <c r="C39" s="119"/>
      <c r="D39" s="119"/>
      <c r="E39" s="114">
        <v>0</v>
      </c>
      <c r="F39" s="115" t="e">
        <f>E39/#REF!</f>
        <v>#REF!</v>
      </c>
      <c r="G39" s="116"/>
      <c r="H39" s="131"/>
    </row>
    <row r="40" spans="1:8" s="104" customFormat="1" ht="18" customHeight="1">
      <c r="B40" s="118" t="s">
        <v>375</v>
      </c>
      <c r="C40" s="119"/>
      <c r="D40" s="119"/>
      <c r="E40" s="114">
        <v>0</v>
      </c>
      <c r="F40" s="115" t="e">
        <f>E40/#REF!</f>
        <v>#REF!</v>
      </c>
      <c r="G40" s="116"/>
    </row>
    <row r="41" spans="1:8" s="104" customFormat="1" ht="18" customHeight="1">
      <c r="B41" s="118" t="s">
        <v>376</v>
      </c>
      <c r="C41" s="119"/>
      <c r="D41" s="119"/>
      <c r="E41" s="114">
        <v>0</v>
      </c>
      <c r="F41" s="115"/>
      <c r="G41" s="116"/>
    </row>
    <row r="42" spans="1:8" s="104" customFormat="1" ht="18" customHeight="1">
      <c r="B42" s="118" t="s">
        <v>246</v>
      </c>
      <c r="C42" s="119"/>
      <c r="D42" s="119"/>
      <c r="E42" s="114"/>
      <c r="F42" s="115" t="e">
        <f>E42/#REF!</f>
        <v>#REF!</v>
      </c>
      <c r="G42" s="116"/>
    </row>
    <row r="43" spans="1:8" s="105" customFormat="1" ht="18" customHeight="1">
      <c r="A43" s="86"/>
      <c r="B43" s="118" t="s">
        <v>377</v>
      </c>
      <c r="C43" s="119"/>
      <c r="D43" s="119"/>
      <c r="E43" s="114">
        <v>0</v>
      </c>
      <c r="F43" s="115" t="e">
        <f>E43/#REF!</f>
        <v>#REF!</v>
      </c>
      <c r="G43" s="116"/>
    </row>
    <row r="44" spans="1:8" s="105" customFormat="1" ht="18" customHeight="1">
      <c r="A44" s="86"/>
      <c r="B44" s="118" t="s">
        <v>378</v>
      </c>
      <c r="C44" s="119"/>
      <c r="D44" s="119"/>
      <c r="E44" s="114">
        <v>0</v>
      </c>
      <c r="F44" s="115"/>
      <c r="G44" s="116"/>
    </row>
    <row r="45" spans="1:8" s="105" customFormat="1" ht="18" customHeight="1">
      <c r="A45" s="86"/>
      <c r="B45" s="127" t="s">
        <v>248</v>
      </c>
      <c r="C45" s="127"/>
      <c r="D45" s="114">
        <f>C45/10000</f>
        <v>0</v>
      </c>
      <c r="E45" s="127">
        <v>30677</v>
      </c>
      <c r="F45" s="129"/>
      <c r="G45" s="116"/>
    </row>
    <row r="46" spans="1:8" s="104" customFormat="1" ht="18" customHeight="1">
      <c r="B46" s="128"/>
      <c r="C46" s="119"/>
      <c r="D46" s="114">
        <f>C46/10000</f>
        <v>0</v>
      </c>
      <c r="E46" s="119">
        <v>0</v>
      </c>
      <c r="F46" s="129"/>
      <c r="G46" s="116"/>
    </row>
    <row r="47" spans="1:8" ht="20.100000000000001" customHeight="1">
      <c r="B47" s="130" t="s">
        <v>247</v>
      </c>
      <c r="C47" s="114">
        <f>SUM(C36,C38,C42,C45)</f>
        <v>2000</v>
      </c>
      <c r="D47" s="114">
        <f>SUM(D36,D38,D42,D45)</f>
        <v>13320</v>
      </c>
      <c r="E47" s="114">
        <f>SUM(E36,E38,E42,E45)</f>
        <v>42373</v>
      </c>
      <c r="F47" s="115" t="e">
        <f>E47/#REF!</f>
        <v>#REF!</v>
      </c>
      <c r="G47" s="116">
        <f t="shared" si="0"/>
        <v>3.1811561561561561</v>
      </c>
    </row>
    <row r="48" spans="1:8" ht="20.100000000000001" customHeight="1">
      <c r="B48" s="127"/>
      <c r="C48" s="127"/>
      <c r="D48" s="114"/>
      <c r="E48" s="127"/>
      <c r="F48" s="115" t="e">
        <f>E48/#REF!</f>
        <v>#REF!</v>
      </c>
      <c r="G48" s="116"/>
    </row>
    <row r="49" spans="2:7" ht="20.100000000000001" customHeight="1">
      <c r="B49" s="127"/>
      <c r="C49" s="114"/>
      <c r="D49" s="114">
        <f>C49/10000</f>
        <v>0</v>
      </c>
      <c r="E49" s="114">
        <v>0</v>
      </c>
      <c r="F49" s="115"/>
      <c r="G49" s="116"/>
    </row>
    <row r="50" spans="2:7" ht="20.100000000000001" customHeight="1"/>
    <row r="51" spans="2:7" ht="20.100000000000001" customHeight="1"/>
    <row r="52" spans="2:7" ht="20.100000000000001" customHeight="1"/>
    <row r="53" spans="2:7" ht="20.100000000000001" customHeight="1"/>
    <row r="54" spans="2:7" ht="20.100000000000001" customHeight="1"/>
    <row r="55" spans="2:7" ht="20.100000000000001" customHeight="1"/>
    <row r="56" spans="2:7" ht="20.100000000000001" customHeight="1"/>
    <row r="57" spans="2:7" ht="20.100000000000001" customHeight="1"/>
    <row r="58" spans="2:7" ht="20.100000000000001" customHeight="1"/>
    <row r="59" spans="2:7" ht="20.100000000000001" customHeight="1"/>
    <row r="60" spans="2:7" ht="20.100000000000001" customHeight="1"/>
    <row r="61" spans="2:7" ht="20.100000000000001" customHeight="1"/>
    <row r="62" spans="2:7" ht="20.100000000000001" customHeight="1"/>
    <row r="63" spans="2:7" ht="20.100000000000001" customHeight="1"/>
    <row r="64" spans="2:7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</sheetData>
  <autoFilter ref="A3:M46"/>
  <mergeCells count="1">
    <mergeCell ref="B1:G1"/>
  </mergeCells>
  <phoneticPr fontId="28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0" orientation="portrait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E23" sqref="E23"/>
    </sheetView>
  </sheetViews>
  <sheetFormatPr defaultColWidth="9" defaultRowHeight="13.5"/>
  <cols>
    <col min="1" max="1" width="10" customWidth="1"/>
    <col min="2" max="2" width="12.375" customWidth="1"/>
    <col min="3" max="4" width="9.875" customWidth="1"/>
    <col min="5" max="6" width="10.75" customWidth="1"/>
    <col min="7" max="7" width="12.25" customWidth="1"/>
  </cols>
  <sheetData>
    <row r="1" spans="1:10" ht="27.75" customHeight="1">
      <c r="A1" s="266" t="s">
        <v>552</v>
      </c>
      <c r="B1" s="267"/>
      <c r="C1" s="267"/>
      <c r="D1" s="267"/>
      <c r="E1" s="267"/>
      <c r="F1" s="267"/>
      <c r="G1" s="267"/>
      <c r="H1" s="267"/>
      <c r="I1" s="267"/>
    </row>
    <row r="2" spans="1:10" ht="18" customHeight="1">
      <c r="A2" s="268" t="s">
        <v>509</v>
      </c>
      <c r="B2" s="268"/>
      <c r="C2" s="268"/>
      <c r="D2" s="268"/>
      <c r="E2" s="268"/>
      <c r="F2" s="268"/>
      <c r="G2" s="268"/>
      <c r="H2" s="268"/>
      <c r="I2" s="268"/>
    </row>
    <row r="3" spans="1:10" ht="33" customHeight="1">
      <c r="A3" s="94" t="s">
        <v>190</v>
      </c>
      <c r="B3" s="95" t="s">
        <v>191</v>
      </c>
      <c r="C3" s="95" t="s">
        <v>196</v>
      </c>
      <c r="D3" s="95" t="s">
        <v>197</v>
      </c>
      <c r="E3" s="96" t="s">
        <v>200</v>
      </c>
      <c r="F3" s="95" t="s">
        <v>201</v>
      </c>
      <c r="G3" s="95" t="s">
        <v>202</v>
      </c>
      <c r="H3" s="95" t="s">
        <v>204</v>
      </c>
      <c r="I3" s="95" t="s">
        <v>208</v>
      </c>
      <c r="J3" s="231"/>
    </row>
    <row r="4" spans="1:10" ht="18" customHeight="1">
      <c r="A4" s="97" t="s">
        <v>209</v>
      </c>
      <c r="B4" s="98">
        <f>SUM(C4:I4)</f>
        <v>173.14999999999998</v>
      </c>
      <c r="C4" s="98"/>
      <c r="D4" s="98">
        <v>30.699999999999996</v>
      </c>
      <c r="E4" s="98">
        <v>35</v>
      </c>
      <c r="F4" s="98"/>
      <c r="G4" s="98"/>
      <c r="H4" s="98"/>
      <c r="I4" s="98">
        <v>107.45</v>
      </c>
    </row>
    <row r="5" spans="1:10" ht="18" customHeight="1">
      <c r="A5" s="99"/>
      <c r="B5" s="98"/>
      <c r="C5" s="98"/>
      <c r="D5" s="98"/>
      <c r="E5" s="98"/>
      <c r="F5" s="98"/>
      <c r="G5" s="98"/>
      <c r="H5" s="98"/>
      <c r="I5" s="98"/>
    </row>
    <row r="6" spans="1:10" ht="18" customHeight="1">
      <c r="A6" s="100"/>
      <c r="B6" s="98"/>
      <c r="C6" s="98"/>
      <c r="D6" s="98"/>
      <c r="E6" s="98"/>
      <c r="F6" s="98"/>
      <c r="G6" s="98"/>
      <c r="H6" s="98"/>
      <c r="I6" s="98"/>
    </row>
    <row r="7" spans="1:10" ht="18" customHeight="1">
      <c r="A7" s="99"/>
      <c r="B7" s="98"/>
      <c r="C7" s="98"/>
      <c r="D7" s="98"/>
      <c r="E7" s="98"/>
      <c r="F7" s="98"/>
      <c r="G7" s="98"/>
      <c r="H7" s="98"/>
      <c r="I7" s="98"/>
    </row>
    <row r="8" spans="1:10" ht="18" customHeight="1">
      <c r="A8" s="99"/>
      <c r="B8" s="98"/>
      <c r="C8" s="98"/>
      <c r="D8" s="98"/>
      <c r="E8" s="98"/>
      <c r="F8" s="98"/>
      <c r="G8" s="98"/>
      <c r="H8" s="98"/>
      <c r="I8" s="98"/>
    </row>
    <row r="9" spans="1:10" ht="18" customHeight="1">
      <c r="A9" s="101"/>
      <c r="B9" s="98"/>
      <c r="C9" s="98"/>
      <c r="D9" s="98"/>
      <c r="E9" s="98"/>
      <c r="F9" s="98"/>
      <c r="G9" s="98"/>
      <c r="H9" s="98"/>
      <c r="I9" s="98"/>
    </row>
    <row r="10" spans="1:10" ht="18" customHeight="1">
      <c r="A10" s="99"/>
      <c r="B10" s="98"/>
      <c r="C10" s="98"/>
      <c r="D10" s="98"/>
      <c r="E10" s="98"/>
      <c r="F10" s="98"/>
      <c r="G10" s="98"/>
      <c r="H10" s="98"/>
      <c r="I10" s="98"/>
    </row>
    <row r="11" spans="1:10" ht="18" customHeight="1">
      <c r="A11" s="101"/>
      <c r="B11" s="98"/>
      <c r="C11" s="98"/>
      <c r="D11" s="98"/>
      <c r="E11" s="98"/>
      <c r="F11" s="98"/>
      <c r="G11" s="98"/>
      <c r="H11" s="98"/>
      <c r="I11" s="98"/>
    </row>
    <row r="12" spans="1:10" ht="18" customHeight="1">
      <c r="A12" s="101"/>
      <c r="B12" s="98"/>
      <c r="C12" s="98"/>
      <c r="D12" s="98"/>
      <c r="E12" s="98"/>
      <c r="F12" s="98"/>
      <c r="G12" s="98"/>
      <c r="H12" s="98"/>
      <c r="I12" s="98"/>
    </row>
    <row r="13" spans="1:10" ht="18" customHeight="1">
      <c r="A13" s="99"/>
      <c r="B13" s="98"/>
      <c r="C13" s="98"/>
      <c r="D13" s="98"/>
      <c r="E13" s="98"/>
      <c r="F13" s="98"/>
      <c r="G13" s="98"/>
      <c r="H13" s="98"/>
      <c r="I13" s="98"/>
    </row>
    <row r="14" spans="1:10" ht="18" customHeight="1">
      <c r="A14" s="101"/>
      <c r="B14" s="98"/>
      <c r="C14" s="98"/>
      <c r="D14" s="98"/>
      <c r="E14" s="98"/>
      <c r="F14" s="98"/>
      <c r="G14" s="98"/>
      <c r="H14" s="98"/>
      <c r="I14" s="98"/>
    </row>
    <row r="15" spans="1:10" ht="18" customHeight="1">
      <c r="A15" s="101"/>
      <c r="B15" s="98"/>
      <c r="C15" s="98"/>
      <c r="D15" s="98"/>
      <c r="E15" s="98"/>
      <c r="F15" s="98"/>
      <c r="G15" s="98"/>
      <c r="H15" s="98"/>
      <c r="I15" s="98"/>
    </row>
    <row r="16" spans="1:10" ht="18" customHeight="1">
      <c r="A16" s="100"/>
      <c r="B16" s="98"/>
      <c r="C16" s="98"/>
      <c r="D16" s="98"/>
      <c r="E16" s="98"/>
      <c r="F16" s="98"/>
      <c r="G16" s="98"/>
      <c r="H16" s="98"/>
      <c r="I16" s="98"/>
    </row>
    <row r="17" spans="1:9" ht="18" customHeight="1">
      <c r="A17" s="99"/>
      <c r="B17" s="98"/>
      <c r="C17" s="98"/>
      <c r="D17" s="98"/>
      <c r="E17" s="98"/>
      <c r="F17" s="98"/>
      <c r="G17" s="98"/>
      <c r="H17" s="98"/>
      <c r="I17" s="98"/>
    </row>
    <row r="18" spans="1:9" ht="18" customHeight="1">
      <c r="A18" s="99"/>
      <c r="B18" s="98"/>
      <c r="C18" s="98"/>
      <c r="D18" s="98"/>
      <c r="E18" s="98"/>
      <c r="F18" s="98"/>
      <c r="G18" s="98"/>
      <c r="H18" s="98"/>
      <c r="I18" s="98"/>
    </row>
    <row r="19" spans="1:9" ht="18" customHeight="1">
      <c r="A19" s="101"/>
      <c r="B19" s="98"/>
      <c r="C19" s="98"/>
      <c r="D19" s="98"/>
      <c r="E19" s="98"/>
      <c r="F19" s="98"/>
      <c r="G19" s="98"/>
      <c r="H19" s="98"/>
      <c r="I19" s="98"/>
    </row>
    <row r="20" spans="1:9" ht="18" customHeight="1">
      <c r="A20" s="99"/>
      <c r="B20" s="98"/>
      <c r="C20" s="98"/>
      <c r="D20" s="98"/>
      <c r="E20" s="98"/>
      <c r="F20" s="98"/>
      <c r="G20" s="98"/>
      <c r="H20" s="98"/>
      <c r="I20" s="98"/>
    </row>
    <row r="21" spans="1:9" ht="18" customHeight="1">
      <c r="A21" s="99"/>
      <c r="B21" s="98"/>
      <c r="C21" s="98"/>
      <c r="D21" s="98"/>
      <c r="E21" s="98"/>
      <c r="F21" s="98"/>
      <c r="G21" s="98"/>
      <c r="H21" s="98"/>
      <c r="I21" s="98"/>
    </row>
  </sheetData>
  <mergeCells count="2">
    <mergeCell ref="A1:I1"/>
    <mergeCell ref="A2:I2"/>
  </mergeCells>
  <phoneticPr fontId="28" type="noConversion"/>
  <pageMargins left="0.70763888888888904" right="0.70763888888888904" top="0.74791666666666701" bottom="0.74791666666666701" header="0.31388888888888899" footer="0.31388888888888899"/>
  <pageSetup paperSize="9" orientation="portrait"/>
  <headerFooter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Zeros="0" workbookViewId="0">
      <selection activeCell="C6" sqref="C6"/>
    </sheetView>
  </sheetViews>
  <sheetFormatPr defaultColWidth="9" defaultRowHeight="15.75"/>
  <cols>
    <col min="1" max="1" width="26.875" style="83" customWidth="1"/>
    <col min="2" max="3" width="26.875" style="84" customWidth="1"/>
    <col min="4" max="257" width="9" style="85"/>
    <col min="258" max="258" width="55.125" style="85" customWidth="1"/>
    <col min="259" max="259" width="32.375" style="85" customWidth="1"/>
    <col min="260" max="513" width="9" style="85"/>
    <col min="514" max="514" width="55.125" style="85" customWidth="1"/>
    <col min="515" max="515" width="32.375" style="85" customWidth="1"/>
    <col min="516" max="769" width="9" style="85"/>
    <col min="770" max="770" width="55.125" style="85" customWidth="1"/>
    <col min="771" max="771" width="32.375" style="85" customWidth="1"/>
    <col min="772" max="1025" width="9" style="85"/>
    <col min="1026" max="1026" width="55.125" style="85" customWidth="1"/>
    <col min="1027" max="1027" width="32.375" style="85" customWidth="1"/>
    <col min="1028" max="1281" width="9" style="85"/>
    <col min="1282" max="1282" width="55.125" style="85" customWidth="1"/>
    <col min="1283" max="1283" width="32.375" style="85" customWidth="1"/>
    <col min="1284" max="1537" width="9" style="85"/>
    <col min="1538" max="1538" width="55.125" style="85" customWidth="1"/>
    <col min="1539" max="1539" width="32.375" style="85" customWidth="1"/>
    <col min="1540" max="1793" width="9" style="85"/>
    <col min="1794" max="1794" width="55.125" style="85" customWidth="1"/>
    <col min="1795" max="1795" width="32.375" style="85" customWidth="1"/>
    <col min="1796" max="2049" width="9" style="85"/>
    <col min="2050" max="2050" width="55.125" style="85" customWidth="1"/>
    <col min="2051" max="2051" width="32.375" style="85" customWidth="1"/>
    <col min="2052" max="2305" width="9" style="85"/>
    <col min="2306" max="2306" width="55.125" style="85" customWidth="1"/>
    <col min="2307" max="2307" width="32.375" style="85" customWidth="1"/>
    <col min="2308" max="2561" width="9" style="85"/>
    <col min="2562" max="2562" width="55.125" style="85" customWidth="1"/>
    <col min="2563" max="2563" width="32.375" style="85" customWidth="1"/>
    <col min="2564" max="2817" width="9" style="85"/>
    <col min="2818" max="2818" width="55.125" style="85" customWidth="1"/>
    <col min="2819" max="2819" width="32.375" style="85" customWidth="1"/>
    <col min="2820" max="3073" width="9" style="85"/>
    <col min="3074" max="3074" width="55.125" style="85" customWidth="1"/>
    <col min="3075" max="3075" width="32.375" style="85" customWidth="1"/>
    <col min="3076" max="3329" width="9" style="85"/>
    <col min="3330" max="3330" width="55.125" style="85" customWidth="1"/>
    <col min="3331" max="3331" width="32.375" style="85" customWidth="1"/>
    <col min="3332" max="3585" width="9" style="85"/>
    <col min="3586" max="3586" width="55.125" style="85" customWidth="1"/>
    <col min="3587" max="3587" width="32.375" style="85" customWidth="1"/>
    <col min="3588" max="3841" width="9" style="85"/>
    <col min="3842" max="3842" width="55.125" style="85" customWidth="1"/>
    <col min="3843" max="3843" width="32.375" style="85" customWidth="1"/>
    <col min="3844" max="4097" width="9" style="85"/>
    <col min="4098" max="4098" width="55.125" style="85" customWidth="1"/>
    <col min="4099" max="4099" width="32.375" style="85" customWidth="1"/>
    <col min="4100" max="4353" width="9" style="85"/>
    <col min="4354" max="4354" width="55.125" style="85" customWidth="1"/>
    <col min="4355" max="4355" width="32.375" style="85" customWidth="1"/>
    <col min="4356" max="4609" width="9" style="85"/>
    <col min="4610" max="4610" width="55.125" style="85" customWidth="1"/>
    <col min="4611" max="4611" width="32.375" style="85" customWidth="1"/>
    <col min="4612" max="4865" width="9" style="85"/>
    <col min="4866" max="4866" width="55.125" style="85" customWidth="1"/>
    <col min="4867" max="4867" width="32.375" style="85" customWidth="1"/>
    <col min="4868" max="5121" width="9" style="85"/>
    <col min="5122" max="5122" width="55.125" style="85" customWidth="1"/>
    <col min="5123" max="5123" width="32.375" style="85" customWidth="1"/>
    <col min="5124" max="5377" width="9" style="85"/>
    <col min="5378" max="5378" width="55.125" style="85" customWidth="1"/>
    <col min="5379" max="5379" width="32.375" style="85" customWidth="1"/>
    <col min="5380" max="5633" width="9" style="85"/>
    <col min="5634" max="5634" width="55.125" style="85" customWidth="1"/>
    <col min="5635" max="5635" width="32.375" style="85" customWidth="1"/>
    <col min="5636" max="5889" width="9" style="85"/>
    <col min="5890" max="5890" width="55.125" style="85" customWidth="1"/>
    <col min="5891" max="5891" width="32.375" style="85" customWidth="1"/>
    <col min="5892" max="6145" width="9" style="85"/>
    <col min="6146" max="6146" width="55.125" style="85" customWidth="1"/>
    <col min="6147" max="6147" width="32.375" style="85" customWidth="1"/>
    <col min="6148" max="6401" width="9" style="85"/>
    <col min="6402" max="6402" width="55.125" style="85" customWidth="1"/>
    <col min="6403" max="6403" width="32.375" style="85" customWidth="1"/>
    <col min="6404" max="6657" width="9" style="85"/>
    <col min="6658" max="6658" width="55.125" style="85" customWidth="1"/>
    <col min="6659" max="6659" width="32.375" style="85" customWidth="1"/>
    <col min="6660" max="6913" width="9" style="85"/>
    <col min="6914" max="6914" width="55.125" style="85" customWidth="1"/>
    <col min="6915" max="6915" width="32.375" style="85" customWidth="1"/>
    <col min="6916" max="7169" width="9" style="85"/>
    <col min="7170" max="7170" width="55.125" style="85" customWidth="1"/>
    <col min="7171" max="7171" width="32.375" style="85" customWidth="1"/>
    <col min="7172" max="7425" width="9" style="85"/>
    <col min="7426" max="7426" width="55.125" style="85" customWidth="1"/>
    <col min="7427" max="7427" width="32.375" style="85" customWidth="1"/>
    <col min="7428" max="7681" width="9" style="85"/>
    <col min="7682" max="7682" width="55.125" style="85" customWidth="1"/>
    <col min="7683" max="7683" width="32.375" style="85" customWidth="1"/>
    <col min="7684" max="7937" width="9" style="85"/>
    <col min="7938" max="7938" width="55.125" style="85" customWidth="1"/>
    <col min="7939" max="7939" width="32.375" style="85" customWidth="1"/>
    <col min="7940" max="8193" width="9" style="85"/>
    <col min="8194" max="8194" width="55.125" style="85" customWidth="1"/>
    <col min="8195" max="8195" width="32.375" style="85" customWidth="1"/>
    <col min="8196" max="8449" width="9" style="85"/>
    <col min="8450" max="8450" width="55.125" style="85" customWidth="1"/>
    <col min="8451" max="8451" width="32.375" style="85" customWidth="1"/>
    <col min="8452" max="8705" width="9" style="85"/>
    <col min="8706" max="8706" width="55.125" style="85" customWidth="1"/>
    <col min="8707" max="8707" width="32.375" style="85" customWidth="1"/>
    <col min="8708" max="8961" width="9" style="85"/>
    <col min="8962" max="8962" width="55.125" style="85" customWidth="1"/>
    <col min="8963" max="8963" width="32.375" style="85" customWidth="1"/>
    <col min="8964" max="9217" width="9" style="85"/>
    <col min="9218" max="9218" width="55.125" style="85" customWidth="1"/>
    <col min="9219" max="9219" width="32.375" style="85" customWidth="1"/>
    <col min="9220" max="9473" width="9" style="85"/>
    <col min="9474" max="9474" width="55.125" style="85" customWidth="1"/>
    <col min="9475" max="9475" width="32.375" style="85" customWidth="1"/>
    <col min="9476" max="9729" width="9" style="85"/>
    <col min="9730" max="9730" width="55.125" style="85" customWidth="1"/>
    <col min="9731" max="9731" width="32.375" style="85" customWidth="1"/>
    <col min="9732" max="9985" width="9" style="85"/>
    <col min="9986" max="9986" width="55.125" style="85" customWidth="1"/>
    <col min="9987" max="9987" width="32.375" style="85" customWidth="1"/>
    <col min="9988" max="10241" width="9" style="85"/>
    <col min="10242" max="10242" width="55.125" style="85" customWidth="1"/>
    <col min="10243" max="10243" width="32.375" style="85" customWidth="1"/>
    <col min="10244" max="10497" width="9" style="85"/>
    <col min="10498" max="10498" width="55.125" style="85" customWidth="1"/>
    <col min="10499" max="10499" width="32.375" style="85" customWidth="1"/>
    <col min="10500" max="10753" width="9" style="85"/>
    <col min="10754" max="10754" width="55.125" style="85" customWidth="1"/>
    <col min="10755" max="10755" width="32.375" style="85" customWidth="1"/>
    <col min="10756" max="11009" width="9" style="85"/>
    <col min="11010" max="11010" width="55.125" style="85" customWidth="1"/>
    <col min="11011" max="11011" width="32.375" style="85" customWidth="1"/>
    <col min="11012" max="11265" width="9" style="85"/>
    <col min="11266" max="11266" width="55.125" style="85" customWidth="1"/>
    <col min="11267" max="11267" width="32.375" style="85" customWidth="1"/>
    <col min="11268" max="11521" width="9" style="85"/>
    <col min="11522" max="11522" width="55.125" style="85" customWidth="1"/>
    <col min="11523" max="11523" width="32.375" style="85" customWidth="1"/>
    <col min="11524" max="11777" width="9" style="85"/>
    <col min="11778" max="11778" width="55.125" style="85" customWidth="1"/>
    <col min="11779" max="11779" width="32.375" style="85" customWidth="1"/>
    <col min="11780" max="12033" width="9" style="85"/>
    <col min="12034" max="12034" width="55.125" style="85" customWidth="1"/>
    <col min="12035" max="12035" width="32.375" style="85" customWidth="1"/>
    <col min="12036" max="12289" width="9" style="85"/>
    <col min="12290" max="12290" width="55.125" style="85" customWidth="1"/>
    <col min="12291" max="12291" width="32.375" style="85" customWidth="1"/>
    <col min="12292" max="12545" width="9" style="85"/>
    <col min="12546" max="12546" width="55.125" style="85" customWidth="1"/>
    <col min="12547" max="12547" width="32.375" style="85" customWidth="1"/>
    <col min="12548" max="12801" width="9" style="85"/>
    <col min="12802" max="12802" width="55.125" style="85" customWidth="1"/>
    <col min="12803" max="12803" width="32.375" style="85" customWidth="1"/>
    <col min="12804" max="13057" width="9" style="85"/>
    <col min="13058" max="13058" width="55.125" style="85" customWidth="1"/>
    <col min="13059" max="13059" width="32.375" style="85" customWidth="1"/>
    <col min="13060" max="13313" width="9" style="85"/>
    <col min="13314" max="13314" width="55.125" style="85" customWidth="1"/>
    <col min="13315" max="13315" width="32.375" style="85" customWidth="1"/>
    <col min="13316" max="13569" width="9" style="85"/>
    <col min="13570" max="13570" width="55.125" style="85" customWidth="1"/>
    <col min="13571" max="13571" width="32.375" style="85" customWidth="1"/>
    <col min="13572" max="13825" width="9" style="85"/>
    <col min="13826" max="13826" width="55.125" style="85" customWidth="1"/>
    <col min="13827" max="13827" width="32.375" style="85" customWidth="1"/>
    <col min="13828" max="14081" width="9" style="85"/>
    <col min="14082" max="14082" width="55.125" style="85" customWidth="1"/>
    <col min="14083" max="14083" width="32.375" style="85" customWidth="1"/>
    <col min="14084" max="14337" width="9" style="85"/>
    <col min="14338" max="14338" width="55.125" style="85" customWidth="1"/>
    <col min="14339" max="14339" width="32.375" style="85" customWidth="1"/>
    <col min="14340" max="14593" width="9" style="85"/>
    <col min="14594" max="14594" width="55.125" style="85" customWidth="1"/>
    <col min="14595" max="14595" width="32.375" style="85" customWidth="1"/>
    <col min="14596" max="14849" width="9" style="85"/>
    <col min="14850" max="14850" width="55.125" style="85" customWidth="1"/>
    <col min="14851" max="14851" width="32.375" style="85" customWidth="1"/>
    <col min="14852" max="15105" width="9" style="85"/>
    <col min="15106" max="15106" width="55.125" style="85" customWidth="1"/>
    <col min="15107" max="15107" width="32.375" style="85" customWidth="1"/>
    <col min="15108" max="15361" width="9" style="85"/>
    <col min="15362" max="15362" width="55.125" style="85" customWidth="1"/>
    <col min="15363" max="15363" width="32.375" style="85" customWidth="1"/>
    <col min="15364" max="15617" width="9" style="85"/>
    <col min="15618" max="15618" width="55.125" style="85" customWidth="1"/>
    <col min="15619" max="15619" width="32.375" style="85" customWidth="1"/>
    <col min="15620" max="15873" width="9" style="85"/>
    <col min="15874" max="15874" width="55.125" style="85" customWidth="1"/>
    <col min="15875" max="15875" width="32.375" style="85" customWidth="1"/>
    <col min="15876" max="16129" width="9" style="85"/>
    <col min="16130" max="16130" width="55.125" style="85" customWidth="1"/>
    <col min="16131" max="16131" width="32.375" style="85" customWidth="1"/>
    <col min="16132" max="16384" width="9" style="85"/>
  </cols>
  <sheetData>
    <row r="1" spans="1:3" ht="2.25" customHeight="1"/>
    <row r="2" spans="1:3" ht="24" customHeight="1">
      <c r="A2" s="255" t="s">
        <v>528</v>
      </c>
      <c r="B2" s="256"/>
      <c r="C2" s="256"/>
    </row>
    <row r="3" spans="1:3" s="81" customFormat="1" ht="15" customHeight="1">
      <c r="A3" s="86" t="s">
        <v>510</v>
      </c>
      <c r="B3" s="87"/>
      <c r="C3" s="87" t="s">
        <v>2</v>
      </c>
    </row>
    <row r="4" spans="1:3" s="82" customFormat="1" ht="16.5" customHeight="1">
      <c r="A4" s="88" t="s">
        <v>190</v>
      </c>
      <c r="B4" s="88" t="s">
        <v>211</v>
      </c>
      <c r="C4" s="88" t="s">
        <v>212</v>
      </c>
    </row>
    <row r="5" spans="1:3" s="81" customFormat="1" ht="18" customHeight="1">
      <c r="A5" s="89" t="s">
        <v>209</v>
      </c>
      <c r="B5" s="90">
        <v>87719</v>
      </c>
      <c r="C5" s="90">
        <v>87719</v>
      </c>
    </row>
    <row r="6" spans="1:3" s="81" customFormat="1" ht="18" customHeight="1">
      <c r="A6" s="91"/>
      <c r="B6" s="90"/>
      <c r="C6" s="90"/>
    </row>
    <row r="7" spans="1:3" s="81" customFormat="1" ht="18" customHeight="1">
      <c r="A7" s="91"/>
      <c r="B7" s="90"/>
      <c r="C7" s="90"/>
    </row>
    <row r="8" spans="1:3" s="81" customFormat="1" ht="18" customHeight="1">
      <c r="A8" s="91"/>
      <c r="B8" s="90"/>
      <c r="C8" s="90"/>
    </row>
    <row r="9" spans="1:3" s="81" customFormat="1" ht="18" customHeight="1">
      <c r="A9" s="91"/>
      <c r="B9" s="90"/>
      <c r="C9" s="90"/>
    </row>
    <row r="10" spans="1:3" s="81" customFormat="1" ht="18" customHeight="1">
      <c r="A10" s="91"/>
      <c r="B10" s="90"/>
      <c r="C10" s="90"/>
    </row>
    <row r="11" spans="1:3" s="81" customFormat="1" ht="18" customHeight="1">
      <c r="A11" s="91"/>
      <c r="B11" s="90"/>
      <c r="C11" s="90"/>
    </row>
    <row r="12" spans="1:3" s="81" customFormat="1" ht="18" customHeight="1">
      <c r="A12" s="91"/>
      <c r="B12" s="90"/>
      <c r="C12" s="90"/>
    </row>
    <row r="13" spans="1:3" s="81" customFormat="1" ht="18" customHeight="1">
      <c r="A13" s="91"/>
      <c r="B13" s="90"/>
      <c r="C13" s="90"/>
    </row>
    <row r="14" spans="1:3" s="81" customFormat="1" ht="18" customHeight="1">
      <c r="A14" s="91"/>
      <c r="B14" s="90"/>
      <c r="C14" s="90"/>
    </row>
    <row r="15" spans="1:3" s="81" customFormat="1" ht="18" customHeight="1">
      <c r="A15" s="91"/>
      <c r="B15" s="90"/>
      <c r="C15" s="90"/>
    </row>
    <row r="16" spans="1:3" s="81" customFormat="1" ht="18" customHeight="1">
      <c r="A16" s="91"/>
      <c r="B16" s="90"/>
      <c r="C16" s="90"/>
    </row>
    <row r="17" spans="1:3" s="81" customFormat="1" ht="18" customHeight="1">
      <c r="A17" s="91"/>
      <c r="B17" s="90"/>
      <c r="C17" s="90"/>
    </row>
    <row r="18" spans="1:3" s="81" customFormat="1" ht="18" customHeight="1">
      <c r="A18" s="91"/>
      <c r="B18" s="90"/>
      <c r="C18" s="90"/>
    </row>
    <row r="19" spans="1:3" s="81" customFormat="1" ht="18" customHeight="1">
      <c r="A19" s="91"/>
      <c r="B19" s="90"/>
      <c r="C19" s="90"/>
    </row>
    <row r="20" spans="1:3" s="81" customFormat="1" ht="18" customHeight="1">
      <c r="A20" s="92"/>
      <c r="B20" s="93"/>
      <c r="C20" s="90"/>
    </row>
  </sheetData>
  <mergeCells count="1">
    <mergeCell ref="A2:C2"/>
  </mergeCells>
  <phoneticPr fontId="28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0" orientation="portrait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Zeros="0" topLeftCell="A19" workbookViewId="0">
      <selection activeCell="C39" sqref="C39"/>
    </sheetView>
  </sheetViews>
  <sheetFormatPr defaultColWidth="9" defaultRowHeight="14.25"/>
  <cols>
    <col min="1" max="1" width="35.25" style="66" customWidth="1"/>
    <col min="2" max="3" width="14.25" style="66" customWidth="1"/>
    <col min="4" max="4" width="13.25" style="66" customWidth="1"/>
    <col min="5" max="5" width="14.25" style="66" customWidth="1"/>
    <col min="6" max="16384" width="9" style="66"/>
  </cols>
  <sheetData>
    <row r="1" spans="1:5" ht="24" customHeight="1">
      <c r="A1" s="269" t="s">
        <v>529</v>
      </c>
      <c r="B1" s="270"/>
      <c r="C1" s="270"/>
      <c r="D1" s="270"/>
    </row>
    <row r="2" spans="1:5" ht="18" customHeight="1">
      <c r="A2" s="61" t="s">
        <v>511</v>
      </c>
      <c r="B2" s="62"/>
      <c r="C2" s="62"/>
      <c r="D2" s="62" t="s">
        <v>2</v>
      </c>
      <c r="E2" s="62"/>
    </row>
    <row r="3" spans="1:5" ht="25.5" customHeight="1">
      <c r="A3" s="78" t="s">
        <v>249</v>
      </c>
      <c r="B3" s="27" t="s">
        <v>4</v>
      </c>
      <c r="C3" s="27" t="s">
        <v>5</v>
      </c>
      <c r="D3" s="28" t="s">
        <v>6</v>
      </c>
      <c r="E3" s="52" t="s">
        <v>250</v>
      </c>
    </row>
    <row r="4" spans="1:5" ht="63" customHeight="1">
      <c r="A4" s="53" t="s">
        <v>251</v>
      </c>
      <c r="B4" s="64"/>
      <c r="C4" s="79"/>
      <c r="D4" s="15"/>
      <c r="E4" s="80"/>
    </row>
    <row r="5" spans="1:5" ht="18" customHeight="1">
      <c r="A5" s="56" t="s">
        <v>253</v>
      </c>
      <c r="B5" s="64"/>
      <c r="C5" s="79"/>
      <c r="D5" s="15"/>
      <c r="E5" s="79"/>
    </row>
    <row r="6" spans="1:5" ht="18" customHeight="1">
      <c r="A6" s="56" t="s">
        <v>254</v>
      </c>
      <c r="B6" s="64"/>
      <c r="C6" s="79"/>
      <c r="D6" s="15"/>
      <c r="E6" s="79"/>
    </row>
    <row r="7" spans="1:5" ht="18" customHeight="1">
      <c r="A7" s="56" t="s">
        <v>255</v>
      </c>
      <c r="B7" s="64"/>
      <c r="C7" s="79"/>
      <c r="D7" s="15"/>
      <c r="E7" s="79"/>
    </row>
    <row r="8" spans="1:5" ht="18" customHeight="1">
      <c r="A8" s="57" t="s">
        <v>256</v>
      </c>
      <c r="B8" s="64"/>
      <c r="C8" s="79"/>
      <c r="D8" s="15"/>
      <c r="E8" s="79"/>
    </row>
    <row r="9" spans="1:5" ht="18" customHeight="1">
      <c r="A9" s="57" t="s">
        <v>256</v>
      </c>
      <c r="B9" s="64"/>
      <c r="C9" s="79"/>
      <c r="D9" s="15"/>
      <c r="E9" s="79"/>
    </row>
    <row r="10" spans="1:5" ht="18" customHeight="1">
      <c r="A10" s="57" t="s">
        <v>256</v>
      </c>
      <c r="B10" s="64"/>
      <c r="C10" s="79"/>
      <c r="D10" s="15"/>
      <c r="E10" s="79"/>
    </row>
    <row r="11" spans="1:5" ht="18" customHeight="1">
      <c r="A11" s="56"/>
      <c r="B11" s="64"/>
      <c r="C11" s="79"/>
      <c r="D11" s="15"/>
      <c r="E11" s="79"/>
    </row>
    <row r="12" spans="1:5" ht="18" customHeight="1">
      <c r="A12" s="56"/>
      <c r="B12" s="64"/>
      <c r="C12" s="79"/>
      <c r="D12" s="15"/>
      <c r="E12" s="79"/>
    </row>
    <row r="13" spans="1:5" ht="18" customHeight="1">
      <c r="A13" s="56"/>
      <c r="B13" s="64"/>
      <c r="C13" s="79"/>
      <c r="D13" s="15"/>
      <c r="E13" s="79"/>
    </row>
    <row r="14" spans="1:5" ht="18" customHeight="1">
      <c r="A14" s="68"/>
      <c r="B14" s="64"/>
      <c r="C14" s="79"/>
      <c r="D14" s="15"/>
      <c r="E14" s="79"/>
    </row>
    <row r="15" spans="1:5" ht="18" customHeight="1">
      <c r="A15" s="68"/>
      <c r="B15" s="64"/>
      <c r="C15" s="79"/>
      <c r="D15" s="15"/>
      <c r="E15" s="79"/>
    </row>
    <row r="16" spans="1:5" ht="18" customHeight="1">
      <c r="A16" s="56"/>
      <c r="B16" s="64"/>
      <c r="C16" s="79"/>
      <c r="D16" s="15"/>
      <c r="E16" s="79"/>
    </row>
    <row r="17" spans="1:5" s="77" customFormat="1" ht="18" customHeight="1">
      <c r="A17" s="53" t="s">
        <v>257</v>
      </c>
      <c r="B17" s="64"/>
      <c r="C17" s="64"/>
      <c r="D17" s="15"/>
      <c r="E17" s="64"/>
    </row>
    <row r="18" spans="1:5" ht="18" customHeight="1">
      <c r="A18" s="56" t="s">
        <v>258</v>
      </c>
      <c r="B18" s="64"/>
      <c r="C18" s="64"/>
      <c r="D18" s="15"/>
      <c r="E18" s="64"/>
    </row>
    <row r="19" spans="1:5" ht="18" customHeight="1">
      <c r="A19" s="56" t="s">
        <v>259</v>
      </c>
      <c r="B19" s="64"/>
      <c r="C19" s="64"/>
      <c r="D19" s="15"/>
      <c r="E19" s="64"/>
    </row>
    <row r="20" spans="1:5" ht="18" customHeight="1">
      <c r="A20" s="56" t="s">
        <v>260</v>
      </c>
      <c r="B20" s="64"/>
      <c r="C20" s="64"/>
      <c r="D20" s="15"/>
      <c r="E20" s="64"/>
    </row>
    <row r="21" spans="1:5" ht="18" customHeight="1">
      <c r="A21" s="57" t="s">
        <v>256</v>
      </c>
      <c r="B21" s="64"/>
      <c r="C21" s="64"/>
      <c r="D21" s="15"/>
      <c r="E21" s="64"/>
    </row>
    <row r="22" spans="1:5" ht="18" customHeight="1">
      <c r="A22" s="53" t="s">
        <v>261</v>
      </c>
      <c r="B22" s="64"/>
      <c r="C22" s="64"/>
      <c r="D22" s="15"/>
      <c r="E22" s="64"/>
    </row>
    <row r="23" spans="1:5" ht="18" customHeight="1">
      <c r="A23" s="56" t="s">
        <v>262</v>
      </c>
      <c r="B23" s="64"/>
      <c r="C23" s="64"/>
      <c r="D23" s="15"/>
      <c r="E23" s="64"/>
    </row>
    <row r="24" spans="1:5" ht="18" customHeight="1">
      <c r="A24" s="56" t="s">
        <v>263</v>
      </c>
      <c r="B24" s="64"/>
      <c r="C24" s="64"/>
      <c r="D24" s="15"/>
      <c r="E24" s="64"/>
    </row>
    <row r="25" spans="1:5" ht="18" customHeight="1">
      <c r="A25" s="56" t="s">
        <v>264</v>
      </c>
      <c r="B25" s="64"/>
      <c r="C25" s="64"/>
      <c r="D25" s="15"/>
      <c r="E25" s="64"/>
    </row>
    <row r="26" spans="1:5" ht="18" customHeight="1">
      <c r="A26" s="57" t="s">
        <v>256</v>
      </c>
      <c r="B26" s="64"/>
      <c r="C26" s="64"/>
      <c r="D26" s="15"/>
      <c r="E26" s="64"/>
    </row>
    <row r="27" spans="1:5" ht="18" customHeight="1">
      <c r="A27" s="53" t="s">
        <v>265</v>
      </c>
      <c r="B27" s="64"/>
      <c r="C27" s="64"/>
      <c r="D27" s="15"/>
      <c r="E27" s="64"/>
    </row>
    <row r="28" spans="1:5" ht="18" customHeight="1">
      <c r="A28" s="53" t="s">
        <v>266</v>
      </c>
      <c r="B28" s="64"/>
      <c r="C28" s="64"/>
      <c r="D28" s="15"/>
      <c r="E28" s="64"/>
    </row>
    <row r="29" spans="1:5" ht="18" customHeight="1">
      <c r="A29" s="57" t="s">
        <v>256</v>
      </c>
      <c r="B29" s="64"/>
      <c r="C29" s="64"/>
      <c r="D29" s="15"/>
      <c r="E29" s="64"/>
    </row>
    <row r="30" spans="1:5" ht="18" customHeight="1">
      <c r="A30" s="53" t="s">
        <v>267</v>
      </c>
      <c r="B30" s="64"/>
      <c r="C30" s="64"/>
      <c r="D30" s="15"/>
      <c r="E30" s="64"/>
    </row>
    <row r="31" spans="1:5" ht="18" customHeight="1">
      <c r="A31" s="57" t="s">
        <v>256</v>
      </c>
      <c r="B31" s="64"/>
      <c r="C31" s="64"/>
      <c r="D31" s="15"/>
      <c r="E31" s="64"/>
    </row>
    <row r="32" spans="1:5" ht="18" customHeight="1">
      <c r="A32" s="53"/>
      <c r="B32" s="64"/>
      <c r="C32" s="64"/>
      <c r="D32" s="15"/>
      <c r="E32" s="64"/>
    </row>
    <row r="33" spans="1:6" s="71" customFormat="1" ht="18" customHeight="1">
      <c r="A33" s="76" t="s">
        <v>222</v>
      </c>
      <c r="B33" s="58"/>
      <c r="C33" s="54">
        <v>2</v>
      </c>
      <c r="D33" s="54"/>
      <c r="E33" s="54"/>
      <c r="F33" s="48"/>
    </row>
    <row r="34" spans="1:6" s="71" customFormat="1" ht="18" customHeight="1">
      <c r="A34" s="76" t="s">
        <v>273</v>
      </c>
      <c r="B34" s="54"/>
      <c r="C34" s="54">
        <v>2</v>
      </c>
      <c r="D34" s="54"/>
      <c r="E34" s="54"/>
      <c r="F34" s="48"/>
    </row>
    <row r="35" spans="1:6" s="71" customFormat="1" ht="18" customHeight="1">
      <c r="A35" s="76"/>
      <c r="B35" s="54"/>
      <c r="C35" s="54"/>
      <c r="D35" s="54"/>
      <c r="E35" s="54"/>
      <c r="F35" s="48"/>
    </row>
    <row r="36" spans="1:6" ht="18" customHeight="1">
      <c r="A36" s="69" t="s">
        <v>268</v>
      </c>
      <c r="B36" s="64"/>
      <c r="C36" s="64"/>
      <c r="D36" s="15"/>
      <c r="E36" s="64"/>
    </row>
    <row r="37" spans="1:6" ht="18" customHeight="1">
      <c r="A37" s="69" t="s">
        <v>269</v>
      </c>
      <c r="B37" s="64"/>
      <c r="C37" s="64"/>
      <c r="D37" s="15"/>
      <c r="E37" s="64"/>
    </row>
    <row r="38" spans="1:6" ht="18" customHeight="1">
      <c r="A38" s="69" t="s">
        <v>270</v>
      </c>
      <c r="B38" s="64"/>
      <c r="C38" s="64">
        <v>2</v>
      </c>
      <c r="D38" s="15"/>
      <c r="E38" s="64"/>
    </row>
  </sheetData>
  <mergeCells count="1">
    <mergeCell ref="A1:D1"/>
  </mergeCells>
  <phoneticPr fontId="28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0" orientation="portrait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showZeros="0" workbookViewId="0">
      <selection activeCell="I21" sqref="I21"/>
    </sheetView>
  </sheetViews>
  <sheetFormatPr defaultColWidth="9" defaultRowHeight="14.25"/>
  <cols>
    <col min="1" max="1" width="36.75" style="71" customWidth="1"/>
    <col min="2" max="2" width="11.375" style="71" customWidth="1"/>
    <col min="3" max="3" width="13.25" style="71" customWidth="1"/>
    <col min="4" max="4" width="13.25" style="71" hidden="1" customWidth="1"/>
    <col min="5" max="5" width="13.25" style="72" customWidth="1"/>
    <col min="6" max="6" width="13.25" style="72" hidden="1" customWidth="1"/>
    <col min="7" max="7" width="13.25" style="71" customWidth="1"/>
    <col min="8" max="8" width="13.25" style="72" customWidth="1"/>
    <col min="9" max="16384" width="9" style="71"/>
  </cols>
  <sheetData>
    <row r="1" spans="1:9" ht="15.75" customHeight="1">
      <c r="A1" s="271" t="s">
        <v>530</v>
      </c>
      <c r="B1" s="272"/>
      <c r="C1" s="272"/>
      <c r="D1" s="272"/>
      <c r="E1" s="272"/>
      <c r="F1" s="272"/>
      <c r="G1" s="272"/>
      <c r="H1" s="71"/>
    </row>
    <row r="2" spans="1:9" ht="15" customHeight="1">
      <c r="A2" s="73" t="s">
        <v>512</v>
      </c>
      <c r="B2" s="73"/>
      <c r="C2" s="74"/>
      <c r="D2" s="74"/>
      <c r="E2" s="74"/>
      <c r="F2" s="74"/>
      <c r="G2" s="74" t="s">
        <v>2</v>
      </c>
      <c r="H2" s="74"/>
    </row>
    <row r="3" spans="1:9" ht="25.5" customHeight="1">
      <c r="A3" s="75" t="s">
        <v>249</v>
      </c>
      <c r="B3" s="27" t="s">
        <v>4</v>
      </c>
      <c r="C3" s="27" t="s">
        <v>33</v>
      </c>
      <c r="D3" s="27" t="s">
        <v>34</v>
      </c>
      <c r="E3" s="27" t="s">
        <v>5</v>
      </c>
      <c r="F3" s="27" t="s">
        <v>35</v>
      </c>
      <c r="G3" s="28" t="s">
        <v>36</v>
      </c>
      <c r="H3" s="52" t="s">
        <v>250</v>
      </c>
    </row>
    <row r="4" spans="1:9" ht="35.25" customHeight="1">
      <c r="A4" s="53" t="s">
        <v>251</v>
      </c>
      <c r="B4" s="54"/>
      <c r="C4" s="54"/>
      <c r="D4" s="54"/>
      <c r="E4" s="54"/>
      <c r="F4" s="55"/>
      <c r="G4" s="15"/>
      <c r="H4" s="65" t="s">
        <v>252</v>
      </c>
      <c r="I4" s="48"/>
    </row>
    <row r="5" spans="1:9" ht="18" customHeight="1">
      <c r="A5" s="53" t="s">
        <v>256</v>
      </c>
      <c r="B5" s="54"/>
      <c r="C5" s="54"/>
      <c r="D5" s="54"/>
      <c r="E5" s="54"/>
      <c r="F5" s="54"/>
      <c r="G5" s="15"/>
      <c r="H5" s="54"/>
      <c r="I5" s="48"/>
    </row>
    <row r="6" spans="1:9" ht="18" customHeight="1">
      <c r="A6" s="53" t="s">
        <v>256</v>
      </c>
      <c r="B6" s="54"/>
      <c r="C6" s="54"/>
      <c r="D6" s="54"/>
      <c r="E6" s="54"/>
      <c r="F6" s="54"/>
      <c r="G6" s="15"/>
      <c r="H6" s="54"/>
      <c r="I6" s="48"/>
    </row>
    <row r="7" spans="1:9" ht="18" customHeight="1">
      <c r="A7" s="53" t="s">
        <v>256</v>
      </c>
      <c r="B7" s="54"/>
      <c r="C7" s="54"/>
      <c r="D7" s="54"/>
      <c r="E7" s="54"/>
      <c r="F7" s="55"/>
      <c r="G7" s="15"/>
      <c r="H7" s="54"/>
      <c r="I7" s="48"/>
    </row>
    <row r="8" spans="1:9" ht="18" customHeight="1">
      <c r="A8" s="53" t="s">
        <v>257</v>
      </c>
      <c r="B8" s="54"/>
      <c r="C8" s="54"/>
      <c r="D8" s="54"/>
      <c r="E8" s="54"/>
      <c r="F8" s="55"/>
      <c r="G8" s="15"/>
      <c r="H8" s="54"/>
      <c r="I8" s="48"/>
    </row>
    <row r="9" spans="1:9" ht="18" customHeight="1">
      <c r="A9" s="56" t="s">
        <v>256</v>
      </c>
      <c r="B9" s="54"/>
      <c r="C9" s="54"/>
      <c r="D9" s="54"/>
      <c r="E9" s="54"/>
      <c r="F9" s="55"/>
      <c r="G9" s="15"/>
      <c r="H9" s="54"/>
      <c r="I9" s="48"/>
    </row>
    <row r="10" spans="1:9" ht="18" customHeight="1">
      <c r="A10" s="56" t="s">
        <v>256</v>
      </c>
      <c r="B10" s="54"/>
      <c r="C10" s="54"/>
      <c r="D10" s="54"/>
      <c r="E10" s="54"/>
      <c r="F10" s="55"/>
      <c r="G10" s="15"/>
      <c r="H10" s="54"/>
      <c r="I10" s="48"/>
    </row>
    <row r="11" spans="1:9" ht="18" customHeight="1">
      <c r="A11" s="53" t="s">
        <v>261</v>
      </c>
      <c r="B11" s="54"/>
      <c r="C11" s="54"/>
      <c r="D11" s="54"/>
      <c r="E11" s="54"/>
      <c r="F11" s="54"/>
      <c r="G11" s="15"/>
      <c r="H11" s="54"/>
      <c r="I11" s="48"/>
    </row>
    <row r="12" spans="1:9" ht="18" customHeight="1">
      <c r="A12" s="53" t="s">
        <v>265</v>
      </c>
      <c r="B12" s="54"/>
      <c r="C12" s="54"/>
      <c r="D12" s="54"/>
      <c r="E12" s="54"/>
      <c r="F12" s="54"/>
      <c r="G12" s="15"/>
      <c r="H12" s="54"/>
      <c r="I12" s="48"/>
    </row>
    <row r="13" spans="1:9" ht="18" customHeight="1">
      <c r="A13" s="53" t="s">
        <v>267</v>
      </c>
      <c r="B13" s="54"/>
      <c r="C13" s="54"/>
      <c r="D13" s="54"/>
      <c r="E13" s="54"/>
      <c r="F13" s="54"/>
      <c r="G13" s="15"/>
      <c r="H13" s="54"/>
      <c r="I13" s="48"/>
    </row>
    <row r="14" spans="1:9" ht="18" customHeight="1">
      <c r="A14" s="53"/>
      <c r="B14" s="54"/>
      <c r="C14" s="54"/>
      <c r="D14" s="54"/>
      <c r="E14" s="54"/>
      <c r="F14" s="54"/>
      <c r="G14" s="15"/>
      <c r="H14" s="54"/>
      <c r="I14" s="48"/>
    </row>
    <row r="15" spans="1:9" ht="18" customHeight="1">
      <c r="A15" s="58" t="s">
        <v>271</v>
      </c>
      <c r="B15" s="54"/>
      <c r="C15" s="54"/>
      <c r="D15" s="54"/>
      <c r="E15" s="54"/>
      <c r="F15" s="55"/>
      <c r="G15" s="15"/>
      <c r="H15" s="54"/>
      <c r="I15" s="48"/>
    </row>
    <row r="16" spans="1:9" ht="18" customHeight="1">
      <c r="A16" s="58" t="s">
        <v>269</v>
      </c>
      <c r="B16" s="54"/>
      <c r="C16" s="54"/>
      <c r="D16" s="54"/>
      <c r="E16" s="54"/>
      <c r="F16" s="55"/>
      <c r="G16" s="15"/>
      <c r="H16" s="54"/>
      <c r="I16" s="48"/>
    </row>
    <row r="17" spans="1:9" ht="18" customHeight="1">
      <c r="A17" s="58" t="s">
        <v>272</v>
      </c>
      <c r="B17" s="54"/>
      <c r="C17" s="54"/>
      <c r="D17" s="54"/>
      <c r="E17" s="54"/>
      <c r="F17" s="55"/>
      <c r="G17" s="15"/>
      <c r="H17" s="54"/>
      <c r="I17" s="48"/>
    </row>
    <row r="18" spans="1:9" ht="18" customHeight="1">
      <c r="A18" s="58"/>
      <c r="B18" s="58"/>
      <c r="C18" s="58"/>
      <c r="D18" s="58"/>
      <c r="E18" s="58"/>
      <c r="F18" s="58"/>
      <c r="G18" s="58"/>
      <c r="H18" s="58"/>
      <c r="I18" s="48"/>
    </row>
    <row r="19" spans="1:9" ht="18" customHeight="1">
      <c r="A19" s="76" t="s">
        <v>222</v>
      </c>
      <c r="B19" s="58"/>
      <c r="C19" s="54"/>
      <c r="D19" s="54"/>
      <c r="E19" s="54"/>
      <c r="F19" s="15"/>
      <c r="G19" s="15"/>
      <c r="H19" s="54"/>
      <c r="I19" s="48"/>
    </row>
    <row r="20" spans="1:9" ht="18" customHeight="1">
      <c r="A20" s="76" t="s">
        <v>273</v>
      </c>
      <c r="B20" s="54"/>
      <c r="C20" s="54"/>
      <c r="D20" s="54"/>
      <c r="E20" s="54"/>
      <c r="F20" s="15"/>
      <c r="G20" s="15"/>
      <c r="H20" s="54"/>
      <c r="I20" s="48"/>
    </row>
    <row r="21" spans="1:9" ht="18" customHeight="1">
      <c r="A21" s="58"/>
      <c r="B21" s="58"/>
      <c r="C21" s="54"/>
      <c r="D21" s="54"/>
      <c r="E21" s="54"/>
      <c r="F21" s="58"/>
      <c r="G21" s="58"/>
      <c r="H21" s="54"/>
      <c r="I21" s="48"/>
    </row>
    <row r="22" spans="1:9" ht="18" customHeight="1">
      <c r="A22" s="58" t="s">
        <v>274</v>
      </c>
      <c r="B22" s="54"/>
      <c r="C22" s="54"/>
      <c r="D22" s="54"/>
      <c r="E22" s="54"/>
      <c r="F22" s="15"/>
      <c r="G22" s="15"/>
      <c r="H22" s="54"/>
    </row>
  </sheetData>
  <mergeCells count="1">
    <mergeCell ref="A1:G1"/>
  </mergeCells>
  <phoneticPr fontId="28" type="noConversion"/>
  <printOptions horizontalCentered="1"/>
  <pageMargins left="0.74791666666666701" right="0.74791666666666701" top="0.43263888888888902" bottom="0.43263888888888902" header="0.51180555555555596" footer="0.51180555555555596"/>
  <pageSetup paperSize="9" fitToHeight="0" orientation="portrait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showZeros="0" workbookViewId="0">
      <selection activeCell="E24" sqref="E24"/>
    </sheetView>
  </sheetViews>
  <sheetFormatPr defaultColWidth="9" defaultRowHeight="14.25"/>
  <cols>
    <col min="1" max="1" width="36.125" style="59" customWidth="1"/>
    <col min="2" max="2" width="14.875" style="59" customWidth="1"/>
    <col min="3" max="3" width="14.125" style="59" customWidth="1"/>
    <col min="4" max="4" width="13.125" style="60" customWidth="1"/>
    <col min="5" max="5" width="13.25" style="59" customWidth="1"/>
    <col min="6" max="6" width="13.125" style="60" customWidth="1"/>
    <col min="7" max="16384" width="9" style="59"/>
  </cols>
  <sheetData>
    <row r="1" spans="1:7" ht="18" customHeight="1">
      <c r="A1" s="269" t="s">
        <v>531</v>
      </c>
      <c r="B1" s="269"/>
      <c r="C1" s="270"/>
      <c r="D1" s="270"/>
      <c r="E1" s="270"/>
      <c r="F1" s="59"/>
    </row>
    <row r="2" spans="1:7" ht="18" customHeight="1">
      <c r="A2" s="61" t="s">
        <v>513</v>
      </c>
      <c r="B2" s="61"/>
      <c r="C2" s="61"/>
      <c r="D2" s="62"/>
      <c r="E2" s="62" t="s">
        <v>2</v>
      </c>
      <c r="F2" s="62"/>
    </row>
    <row r="3" spans="1:7" ht="15.75" customHeight="1">
      <c r="A3" s="63" t="s">
        <v>249</v>
      </c>
      <c r="B3" s="63" t="s">
        <v>534</v>
      </c>
      <c r="C3" s="27" t="s">
        <v>533</v>
      </c>
      <c r="D3" s="27" t="s">
        <v>5</v>
      </c>
      <c r="E3" s="28" t="s">
        <v>6</v>
      </c>
      <c r="F3" s="52" t="s">
        <v>250</v>
      </c>
    </row>
    <row r="4" spans="1:7" ht="34.5" customHeight="1">
      <c r="A4" s="53" t="s">
        <v>275</v>
      </c>
      <c r="B4" s="53"/>
      <c r="C4" s="64"/>
      <c r="D4" s="64"/>
      <c r="E4" s="15"/>
      <c r="F4" s="65" t="s">
        <v>276</v>
      </c>
      <c r="G4" s="66"/>
    </row>
    <row r="5" spans="1:7" ht="18" customHeight="1">
      <c r="A5" s="53" t="s">
        <v>277</v>
      </c>
      <c r="B5" s="53"/>
      <c r="C5" s="64">
        <v>2</v>
      </c>
      <c r="D5" s="64"/>
      <c r="E5" s="15"/>
      <c r="F5" s="64"/>
      <c r="G5" s="66"/>
    </row>
    <row r="6" spans="1:7" ht="18" customHeight="1">
      <c r="A6" s="53" t="s">
        <v>256</v>
      </c>
      <c r="B6" s="53"/>
      <c r="C6" s="64"/>
      <c r="D6" s="64"/>
      <c r="E6" s="15"/>
      <c r="F6" s="64"/>
      <c r="G6" s="66"/>
    </row>
    <row r="7" spans="1:7" ht="18" customHeight="1">
      <c r="A7" s="67" t="s">
        <v>256</v>
      </c>
      <c r="B7" s="67"/>
      <c r="C7" s="64"/>
      <c r="D7" s="64"/>
      <c r="E7" s="15"/>
      <c r="F7" s="64"/>
      <c r="G7" s="66"/>
    </row>
    <row r="8" spans="1:7" ht="18" customHeight="1">
      <c r="A8" s="67" t="s">
        <v>256</v>
      </c>
      <c r="B8" s="67"/>
      <c r="C8" s="64"/>
      <c r="D8" s="64"/>
      <c r="E8" s="15"/>
      <c r="F8" s="64"/>
      <c r="G8" s="66"/>
    </row>
    <row r="9" spans="1:7" ht="18" customHeight="1">
      <c r="A9" s="53" t="s">
        <v>278</v>
      </c>
      <c r="B9" s="53"/>
      <c r="C9" s="64"/>
      <c r="D9" s="64"/>
      <c r="E9" s="15"/>
      <c r="F9" s="64"/>
      <c r="G9" s="66"/>
    </row>
    <row r="10" spans="1:7" ht="18" customHeight="1">
      <c r="A10" s="53" t="s">
        <v>256</v>
      </c>
      <c r="B10" s="53"/>
      <c r="C10" s="64"/>
      <c r="D10" s="64"/>
      <c r="E10" s="15"/>
      <c r="F10" s="64"/>
      <c r="G10" s="66"/>
    </row>
    <row r="11" spans="1:7" ht="18" customHeight="1">
      <c r="A11" s="67" t="s">
        <v>256</v>
      </c>
      <c r="B11" s="67"/>
      <c r="C11" s="64"/>
      <c r="D11" s="64"/>
      <c r="E11" s="15"/>
      <c r="F11" s="64"/>
      <c r="G11" s="66"/>
    </row>
    <row r="12" spans="1:7" ht="18" customHeight="1">
      <c r="A12" s="67" t="s">
        <v>256</v>
      </c>
      <c r="B12" s="67"/>
      <c r="C12" s="64"/>
      <c r="D12" s="64"/>
      <c r="E12" s="15"/>
      <c r="F12" s="64"/>
      <c r="G12" s="66"/>
    </row>
    <row r="13" spans="1:7" ht="18" customHeight="1">
      <c r="A13" s="68" t="s">
        <v>279</v>
      </c>
      <c r="B13" s="68"/>
      <c r="C13" s="64"/>
      <c r="D13" s="64"/>
      <c r="E13" s="15"/>
      <c r="F13" s="64"/>
      <c r="G13" s="66"/>
    </row>
    <row r="14" spans="1:7" ht="18" customHeight="1">
      <c r="A14" s="68"/>
      <c r="B14" s="68"/>
      <c r="C14" s="64"/>
      <c r="D14" s="64"/>
      <c r="E14" s="15"/>
      <c r="F14" s="64"/>
      <c r="G14" s="66"/>
    </row>
    <row r="15" spans="1:7" ht="18" customHeight="1">
      <c r="A15" s="68"/>
      <c r="B15" s="68"/>
      <c r="C15" s="64"/>
      <c r="D15" s="64"/>
      <c r="E15" s="15"/>
      <c r="F15" s="64"/>
      <c r="G15" s="66"/>
    </row>
    <row r="16" spans="1:7" ht="18" customHeight="1">
      <c r="A16" s="69" t="s">
        <v>280</v>
      </c>
      <c r="B16" s="69"/>
      <c r="C16" s="64"/>
      <c r="D16" s="64"/>
      <c r="E16" s="15"/>
      <c r="F16" s="64"/>
      <c r="G16" s="66"/>
    </row>
    <row r="17" spans="1:7" ht="18" customHeight="1">
      <c r="A17" s="69" t="s">
        <v>281</v>
      </c>
      <c r="B17" s="69"/>
      <c r="C17" s="64"/>
      <c r="D17" s="64">
        <v>2</v>
      </c>
      <c r="E17" s="15"/>
      <c r="F17" s="64"/>
      <c r="G17" s="66"/>
    </row>
    <row r="18" spans="1:7">
      <c r="A18" s="66"/>
      <c r="B18" s="66"/>
      <c r="C18" s="66"/>
      <c r="D18" s="70"/>
      <c r="E18" s="66"/>
      <c r="F18" s="70"/>
      <c r="G18" s="66"/>
    </row>
    <row r="19" spans="1:7">
      <c r="A19" s="66"/>
      <c r="B19" s="66"/>
      <c r="C19" s="66"/>
      <c r="E19" s="66"/>
      <c r="G19" s="66"/>
    </row>
  </sheetData>
  <mergeCells count="1">
    <mergeCell ref="A1:E1"/>
  </mergeCells>
  <phoneticPr fontId="28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0" orientation="portrait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showZeros="0" tabSelected="1" workbookViewId="0">
      <selection activeCell="K15" sqref="K15"/>
    </sheetView>
  </sheetViews>
  <sheetFormatPr defaultColWidth="9.125" defaultRowHeight="13.5"/>
  <cols>
    <col min="1" max="1" width="36" style="85" customWidth="1"/>
    <col min="2" max="4" width="18.375" style="85" customWidth="1"/>
    <col min="5" max="5" width="15.5" style="85" customWidth="1"/>
    <col min="6" max="6" width="13.5" style="85" hidden="1" customWidth="1"/>
    <col min="7" max="7" width="3.625" style="85" hidden="1" customWidth="1"/>
    <col min="8" max="252" width="9.125" style="85" customWidth="1"/>
    <col min="253" max="16384" width="9.125" style="85"/>
  </cols>
  <sheetData>
    <row r="1" spans="1:7" s="200" customFormat="1" ht="30" customHeight="1">
      <c r="A1" s="251" t="s">
        <v>522</v>
      </c>
      <c r="B1" s="252"/>
      <c r="C1" s="252"/>
      <c r="D1" s="252"/>
      <c r="E1" s="252"/>
    </row>
    <row r="2" spans="1:7" s="81" customFormat="1" ht="21" customHeight="1">
      <c r="A2" s="219" t="s">
        <v>1</v>
      </c>
      <c r="B2" s="220"/>
      <c r="C2" s="220"/>
      <c r="D2" s="220"/>
      <c r="E2" s="220" t="s">
        <v>2</v>
      </c>
    </row>
    <row r="3" spans="1:7" s="82" customFormat="1" ht="24.95" customHeight="1">
      <c r="A3" s="27" t="s">
        <v>3</v>
      </c>
      <c r="B3" s="27" t="s">
        <v>4</v>
      </c>
      <c r="C3" s="27" t="s">
        <v>336</v>
      </c>
      <c r="D3" s="27" t="s">
        <v>5</v>
      </c>
      <c r="E3" s="28" t="s">
        <v>337</v>
      </c>
      <c r="F3" s="82" t="s">
        <v>7</v>
      </c>
    </row>
    <row r="4" spans="1:7" ht="18" customHeight="1">
      <c r="A4" s="207" t="s">
        <v>8</v>
      </c>
      <c r="B4" s="221">
        <v>37300</v>
      </c>
      <c r="C4" s="221">
        <v>82233</v>
      </c>
      <c r="D4" s="221">
        <v>82748</v>
      </c>
      <c r="E4" s="15">
        <f>D4/C4</f>
        <v>1.0062626925929981</v>
      </c>
      <c r="F4" s="222"/>
      <c r="G4" s="85">
        <f>12/11</f>
        <v>1.0909090909090899</v>
      </c>
    </row>
    <row r="5" spans="1:7" ht="18" customHeight="1">
      <c r="A5" s="207" t="s">
        <v>9</v>
      </c>
      <c r="B5" s="221">
        <v>19600</v>
      </c>
      <c r="C5" s="221">
        <v>18650</v>
      </c>
      <c r="D5" s="221">
        <v>19126</v>
      </c>
      <c r="E5" s="15">
        <f t="shared" ref="E5:E30" si="0">D5/C5</f>
        <v>1.0255227882037534</v>
      </c>
      <c r="F5" s="222">
        <v>7849387</v>
      </c>
      <c r="G5" s="223"/>
    </row>
    <row r="6" spans="1:7" ht="18" customHeight="1">
      <c r="A6" s="207" t="s">
        <v>10</v>
      </c>
      <c r="B6" s="221">
        <v>3000</v>
      </c>
      <c r="C6" s="221">
        <v>11000</v>
      </c>
      <c r="D6" s="221">
        <v>10669</v>
      </c>
      <c r="E6" s="15">
        <f t="shared" si="0"/>
        <v>0.96990909090909094</v>
      </c>
      <c r="F6" s="222">
        <v>59090</v>
      </c>
      <c r="G6" s="223"/>
    </row>
    <row r="7" spans="1:7" ht="18" customHeight="1">
      <c r="A7" s="207" t="s">
        <v>11</v>
      </c>
      <c r="B7" s="221">
        <v>600</v>
      </c>
      <c r="C7" s="221">
        <v>600</v>
      </c>
      <c r="D7" s="221">
        <v>526</v>
      </c>
      <c r="E7" s="15">
        <f t="shared" si="0"/>
        <v>0.87666666666666671</v>
      </c>
      <c r="F7" s="222">
        <v>3417171</v>
      </c>
      <c r="G7" s="223"/>
    </row>
    <row r="8" spans="1:7" ht="18" customHeight="1">
      <c r="A8" s="205" t="s">
        <v>12</v>
      </c>
      <c r="B8" s="221">
        <v>0</v>
      </c>
      <c r="C8" s="221">
        <v>3</v>
      </c>
      <c r="D8" s="221">
        <v>3</v>
      </c>
      <c r="E8" s="15">
        <f t="shared" si="0"/>
        <v>1</v>
      </c>
      <c r="F8" s="222">
        <v>1112634</v>
      </c>
      <c r="G8" s="223"/>
    </row>
    <row r="9" spans="1:7" ht="18" customHeight="1">
      <c r="A9" s="205" t="s">
        <v>13</v>
      </c>
      <c r="B9" s="221">
        <v>1600</v>
      </c>
      <c r="C9" s="221">
        <v>1900</v>
      </c>
      <c r="D9" s="221">
        <v>1971</v>
      </c>
      <c r="E9" s="15">
        <f t="shared" si="0"/>
        <v>1.0373684210526315</v>
      </c>
      <c r="F9" s="222">
        <v>127505</v>
      </c>
      <c r="G9" s="223"/>
    </row>
    <row r="10" spans="1:7" ht="18" customHeight="1">
      <c r="A10" s="205" t="s">
        <v>14</v>
      </c>
      <c r="B10" s="221">
        <v>800</v>
      </c>
      <c r="C10" s="221">
        <v>740</v>
      </c>
      <c r="D10" s="221">
        <v>741</v>
      </c>
      <c r="E10" s="15">
        <f t="shared" si="0"/>
        <v>1.0013513513513514</v>
      </c>
      <c r="F10" s="222">
        <v>1515426</v>
      </c>
      <c r="G10" s="223"/>
    </row>
    <row r="11" spans="1:7" ht="18" customHeight="1">
      <c r="A11" s="207" t="s">
        <v>15</v>
      </c>
      <c r="B11" s="221">
        <v>500</v>
      </c>
      <c r="C11" s="221">
        <v>630</v>
      </c>
      <c r="D11" s="221">
        <v>710</v>
      </c>
      <c r="E11" s="15">
        <f t="shared" si="0"/>
        <v>1.126984126984127</v>
      </c>
      <c r="F11" s="222">
        <v>784611</v>
      </c>
      <c r="G11" s="223"/>
    </row>
    <row r="12" spans="1:7" ht="18" customHeight="1">
      <c r="A12" s="207" t="s">
        <v>16</v>
      </c>
      <c r="B12" s="221">
        <v>2300</v>
      </c>
      <c r="C12" s="221">
        <v>2200</v>
      </c>
      <c r="D12" s="221">
        <v>2098</v>
      </c>
      <c r="E12" s="15">
        <f t="shared" si="0"/>
        <v>0.95363636363636362</v>
      </c>
      <c r="F12" s="222">
        <v>312645</v>
      </c>
      <c r="G12" s="223"/>
    </row>
    <row r="13" spans="1:7" ht="18" customHeight="1">
      <c r="A13" s="207" t="s">
        <v>17</v>
      </c>
      <c r="B13" s="221">
        <v>6600</v>
      </c>
      <c r="C13" s="221">
        <v>36500</v>
      </c>
      <c r="D13" s="221">
        <v>36917</v>
      </c>
      <c r="E13" s="15">
        <f t="shared" si="0"/>
        <v>1.0114246575342465</v>
      </c>
      <c r="F13" s="222">
        <v>650773</v>
      </c>
      <c r="G13" s="223"/>
    </row>
    <row r="14" spans="1:7" ht="18" customHeight="1">
      <c r="A14" s="207" t="s">
        <v>18</v>
      </c>
      <c r="B14" s="221">
        <v>0</v>
      </c>
      <c r="C14" s="221">
        <v>0</v>
      </c>
      <c r="D14" s="221">
        <v>0</v>
      </c>
      <c r="E14" s="15"/>
      <c r="F14" s="222">
        <v>2107794</v>
      </c>
      <c r="G14" s="223"/>
    </row>
    <row r="15" spans="1:7" ht="18" customHeight="1">
      <c r="A15" s="207" t="s">
        <v>19</v>
      </c>
      <c r="B15" s="221">
        <v>600</v>
      </c>
      <c r="C15" s="221">
        <v>500</v>
      </c>
      <c r="D15" s="221">
        <v>478</v>
      </c>
      <c r="E15" s="15">
        <f t="shared" si="0"/>
        <v>0.95599999999999996</v>
      </c>
      <c r="F15" s="222">
        <v>221825</v>
      </c>
      <c r="G15" s="223"/>
    </row>
    <row r="16" spans="1:7" ht="18" customHeight="1">
      <c r="A16" s="207" t="s">
        <v>20</v>
      </c>
      <c r="B16" s="221">
        <v>1700</v>
      </c>
      <c r="C16" s="221">
        <v>9500</v>
      </c>
      <c r="D16" s="221">
        <v>9497</v>
      </c>
      <c r="E16" s="15">
        <f t="shared" si="0"/>
        <v>0.99968421052631584</v>
      </c>
      <c r="F16" s="222">
        <v>981362</v>
      </c>
      <c r="G16" s="223"/>
    </row>
    <row r="17" spans="1:7" ht="18" customHeight="1">
      <c r="A17" s="207" t="s">
        <v>21</v>
      </c>
      <c r="B17" s="221">
        <v>0</v>
      </c>
      <c r="C17" s="221">
        <v>0</v>
      </c>
      <c r="D17" s="221">
        <v>0</v>
      </c>
      <c r="E17" s="15"/>
      <c r="F17" s="222">
        <v>1872669</v>
      </c>
      <c r="G17" s="223"/>
    </row>
    <row r="18" spans="1:7" ht="18" customHeight="1">
      <c r="A18" s="207" t="s">
        <v>22</v>
      </c>
      <c r="B18" s="221">
        <v>0</v>
      </c>
      <c r="C18" s="221">
        <v>10</v>
      </c>
      <c r="D18" s="221">
        <v>12</v>
      </c>
      <c r="E18" s="15">
        <f t="shared" si="0"/>
        <v>1.2</v>
      </c>
      <c r="F18" s="222">
        <v>19574</v>
      </c>
      <c r="G18" s="223"/>
    </row>
    <row r="19" spans="1:7" ht="18" customHeight="1">
      <c r="A19" s="207" t="s">
        <v>23</v>
      </c>
      <c r="B19" s="221">
        <v>0</v>
      </c>
      <c r="C19" s="221">
        <v>0</v>
      </c>
      <c r="D19" s="221">
        <v>0</v>
      </c>
      <c r="E19" s="15"/>
      <c r="F19" s="85">
        <v>28</v>
      </c>
      <c r="G19" s="223"/>
    </row>
    <row r="20" spans="1:7" ht="18" customHeight="1">
      <c r="A20" s="207" t="s">
        <v>24</v>
      </c>
      <c r="B20" s="221">
        <v>3700</v>
      </c>
      <c r="C20" s="221">
        <v>10767</v>
      </c>
      <c r="D20" s="221">
        <v>10948</v>
      </c>
      <c r="E20" s="15">
        <f t="shared" si="0"/>
        <v>1.0168106250580478</v>
      </c>
      <c r="F20" s="224"/>
      <c r="G20" s="223"/>
    </row>
    <row r="21" spans="1:7" ht="18" customHeight="1">
      <c r="A21" s="207" t="s">
        <v>25</v>
      </c>
      <c r="B21" s="221">
        <v>1900</v>
      </c>
      <c r="C21" s="221">
        <v>6300</v>
      </c>
      <c r="D21" s="221">
        <v>6463</v>
      </c>
      <c r="E21" s="15">
        <f t="shared" si="0"/>
        <v>1.0258730158730158</v>
      </c>
      <c r="F21" s="222">
        <v>1575382</v>
      </c>
      <c r="G21" s="223"/>
    </row>
    <row r="22" spans="1:7" ht="18" customHeight="1">
      <c r="A22" s="207" t="s">
        <v>26</v>
      </c>
      <c r="B22" s="221">
        <v>1300</v>
      </c>
      <c r="C22" s="221">
        <v>1400</v>
      </c>
      <c r="D22" s="221">
        <v>1423</v>
      </c>
      <c r="E22" s="15">
        <f t="shared" si="0"/>
        <v>1.0164285714285715</v>
      </c>
      <c r="F22" s="222">
        <v>2860806</v>
      </c>
      <c r="G22" s="223"/>
    </row>
    <row r="23" spans="1:7" ht="18" customHeight="1">
      <c r="A23" s="207" t="s">
        <v>27</v>
      </c>
      <c r="B23" s="221">
        <v>230</v>
      </c>
      <c r="C23" s="221">
        <v>320</v>
      </c>
      <c r="D23" s="221">
        <v>368</v>
      </c>
      <c r="E23" s="15">
        <f t="shared" si="0"/>
        <v>1.1499999999999999</v>
      </c>
      <c r="F23" s="222">
        <v>730631</v>
      </c>
      <c r="G23" s="223"/>
    </row>
    <row r="24" spans="1:7" ht="18" customHeight="1">
      <c r="A24" s="205" t="s">
        <v>28</v>
      </c>
      <c r="B24" s="221">
        <v>0</v>
      </c>
      <c r="C24" s="221">
        <v>0</v>
      </c>
      <c r="D24" s="221">
        <v>0</v>
      </c>
      <c r="E24" s="15"/>
      <c r="F24" s="222">
        <v>392604</v>
      </c>
      <c r="G24" s="223"/>
    </row>
    <row r="25" spans="1:7" ht="18" customHeight="1">
      <c r="A25" s="205" t="s">
        <v>29</v>
      </c>
      <c r="B25" s="221">
        <v>200</v>
      </c>
      <c r="C25" s="221">
        <v>2600</v>
      </c>
      <c r="D25" s="221">
        <v>2559</v>
      </c>
      <c r="E25" s="15">
        <f t="shared" si="0"/>
        <v>0.98423076923076924</v>
      </c>
      <c r="F25" s="222">
        <v>2301672</v>
      </c>
      <c r="G25" s="223"/>
    </row>
    <row r="26" spans="1:7" ht="18" customHeight="1">
      <c r="A26" s="205" t="s">
        <v>30</v>
      </c>
      <c r="B26" s="221">
        <v>70</v>
      </c>
      <c r="C26" s="221">
        <v>147</v>
      </c>
      <c r="D26" s="221">
        <v>135</v>
      </c>
      <c r="E26" s="15">
        <f t="shared" si="0"/>
        <v>0.91836734693877553</v>
      </c>
      <c r="F26" s="222">
        <v>32852</v>
      </c>
      <c r="G26" s="223"/>
    </row>
    <row r="27" spans="1:7" ht="18" customHeight="1">
      <c r="A27" s="207"/>
      <c r="B27" s="221"/>
      <c r="C27" s="221"/>
      <c r="D27" s="221"/>
      <c r="E27" s="15"/>
      <c r="F27" s="222">
        <v>274618</v>
      </c>
      <c r="G27" s="223"/>
    </row>
    <row r="28" spans="1:7" ht="18" customHeight="1">
      <c r="A28" s="207"/>
      <c r="B28" s="221"/>
      <c r="C28" s="221"/>
      <c r="D28" s="221"/>
      <c r="E28" s="15"/>
      <c r="F28" s="85">
        <v>493141</v>
      </c>
      <c r="G28" s="223"/>
    </row>
    <row r="29" spans="1:7" ht="18" customHeight="1">
      <c r="A29" s="207"/>
      <c r="B29" s="225"/>
      <c r="C29" s="225"/>
      <c r="D29" s="221"/>
      <c r="E29" s="15"/>
      <c r="G29" s="223"/>
    </row>
    <row r="30" spans="1:7" ht="18" customHeight="1">
      <c r="A30" s="226" t="s">
        <v>31</v>
      </c>
      <c r="B30" s="221">
        <v>41000</v>
      </c>
      <c r="C30" s="221">
        <v>93000</v>
      </c>
      <c r="D30" s="221">
        <v>93696</v>
      </c>
      <c r="E30" s="15">
        <f t="shared" si="0"/>
        <v>1.0074838709677418</v>
      </c>
      <c r="F30" s="224"/>
      <c r="G30" s="223"/>
    </row>
  </sheetData>
  <mergeCells count="1">
    <mergeCell ref="A1:E1"/>
  </mergeCells>
  <phoneticPr fontId="28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0" orientation="portrait" verticalDpi="300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showZeros="0" topLeftCell="A7" workbookViewId="0">
      <selection activeCell="K10" sqref="K10"/>
    </sheetView>
  </sheetViews>
  <sheetFormatPr defaultColWidth="9" defaultRowHeight="14.25"/>
  <cols>
    <col min="1" max="1" width="37.25" style="48" customWidth="1"/>
    <col min="2" max="3" width="13.125" style="48" customWidth="1"/>
    <col min="4" max="4" width="13.125" style="48" hidden="1" customWidth="1"/>
    <col min="5" max="5" width="13.125" style="48" customWidth="1"/>
    <col min="6" max="6" width="14.75" style="48" hidden="1" customWidth="1"/>
    <col min="7" max="7" width="8.5" style="48" customWidth="1"/>
    <col min="8" max="8" width="15.125" style="48" customWidth="1"/>
    <col min="9" max="16384" width="9" style="48"/>
  </cols>
  <sheetData>
    <row r="1" spans="1:8" ht="33" customHeight="1">
      <c r="A1" s="273" t="s">
        <v>532</v>
      </c>
      <c r="B1" s="273"/>
      <c r="C1" s="273"/>
      <c r="D1" s="273"/>
      <c r="E1" s="273"/>
      <c r="F1" s="273"/>
      <c r="G1" s="273"/>
    </row>
    <row r="2" spans="1:8" ht="18" customHeight="1">
      <c r="A2" s="49" t="s">
        <v>514</v>
      </c>
      <c r="B2" s="49"/>
      <c r="C2" s="50"/>
      <c r="D2" s="50"/>
      <c r="E2" s="50"/>
      <c r="F2" s="50"/>
      <c r="G2" s="50" t="s">
        <v>2</v>
      </c>
      <c r="H2" s="50"/>
    </row>
    <row r="3" spans="1:8" ht="39" customHeight="1">
      <c r="A3" s="51" t="s">
        <v>213</v>
      </c>
      <c r="B3" s="27" t="s">
        <v>4</v>
      </c>
      <c r="C3" s="27" t="s">
        <v>33</v>
      </c>
      <c r="D3" s="27" t="s">
        <v>34</v>
      </c>
      <c r="E3" s="27" t="s">
        <v>5</v>
      </c>
      <c r="F3" s="27" t="s">
        <v>35</v>
      </c>
      <c r="G3" s="28" t="s">
        <v>36</v>
      </c>
      <c r="H3" s="52" t="s">
        <v>250</v>
      </c>
    </row>
    <row r="4" spans="1:8" ht="33.75" customHeight="1">
      <c r="A4" s="53" t="s">
        <v>275</v>
      </c>
      <c r="B4" s="54"/>
      <c r="C4" s="54"/>
      <c r="D4" s="54"/>
      <c r="E4" s="54"/>
      <c r="F4" s="54"/>
      <c r="G4" s="15"/>
      <c r="H4" s="46" t="s">
        <v>276</v>
      </c>
    </row>
    <row r="5" spans="1:8" ht="18" customHeight="1">
      <c r="A5" s="53" t="s">
        <v>277</v>
      </c>
      <c r="B5" s="54"/>
      <c r="C5" s="54"/>
      <c r="D5" s="54"/>
      <c r="E5" s="54"/>
      <c r="F5" s="55"/>
      <c r="G5" s="15"/>
      <c r="H5" s="54"/>
    </row>
    <row r="6" spans="1:8" ht="18" customHeight="1">
      <c r="A6" s="53" t="s">
        <v>282</v>
      </c>
      <c r="B6" s="54"/>
      <c r="C6" s="54"/>
      <c r="D6" s="54"/>
      <c r="E6" s="54"/>
      <c r="F6" s="55"/>
      <c r="G6" s="15"/>
      <c r="H6" s="54"/>
    </row>
    <row r="7" spans="1:8" ht="18" customHeight="1">
      <c r="A7" s="53" t="s">
        <v>256</v>
      </c>
      <c r="B7" s="54"/>
      <c r="C7" s="54"/>
      <c r="D7" s="54"/>
      <c r="E7" s="54"/>
      <c r="F7" s="55"/>
      <c r="G7" s="15"/>
      <c r="H7" s="54"/>
    </row>
    <row r="8" spans="1:8" ht="18" customHeight="1">
      <c r="A8" s="53" t="s">
        <v>256</v>
      </c>
      <c r="B8" s="54"/>
      <c r="C8" s="54"/>
      <c r="D8" s="54"/>
      <c r="E8" s="54"/>
      <c r="F8" s="54"/>
      <c r="G8" s="15"/>
      <c r="H8" s="54"/>
    </row>
    <row r="9" spans="1:8" ht="18" customHeight="1">
      <c r="A9" s="53" t="s">
        <v>256</v>
      </c>
      <c r="B9" s="54"/>
      <c r="C9" s="54"/>
      <c r="D9" s="54"/>
      <c r="E9" s="54"/>
      <c r="F9" s="55"/>
      <c r="G9" s="15"/>
      <c r="H9" s="54"/>
    </row>
    <row r="10" spans="1:8" ht="18" customHeight="1">
      <c r="A10" s="53" t="s">
        <v>256</v>
      </c>
      <c r="B10" s="54"/>
      <c r="C10" s="54"/>
      <c r="D10" s="54"/>
      <c r="E10" s="54"/>
      <c r="F10" s="55"/>
      <c r="G10" s="15"/>
      <c r="H10" s="54"/>
    </row>
    <row r="11" spans="1:8" ht="18" customHeight="1">
      <c r="A11" s="56" t="s">
        <v>283</v>
      </c>
      <c r="B11" s="54"/>
      <c r="C11" s="54"/>
      <c r="D11" s="54"/>
      <c r="E11" s="54"/>
      <c r="F11" s="55"/>
      <c r="G11" s="15"/>
      <c r="H11" s="54"/>
    </row>
    <row r="12" spans="1:8" ht="18" customHeight="1">
      <c r="A12" s="57" t="s">
        <v>284</v>
      </c>
      <c r="B12" s="54"/>
      <c r="C12" s="54"/>
      <c r="D12" s="54"/>
      <c r="E12" s="54"/>
      <c r="F12" s="55"/>
      <c r="G12" s="15"/>
      <c r="H12" s="54"/>
    </row>
    <row r="13" spans="1:8" ht="18" customHeight="1">
      <c r="A13" s="56" t="s">
        <v>285</v>
      </c>
      <c r="B13" s="54"/>
      <c r="C13" s="54"/>
      <c r="D13" s="54"/>
      <c r="E13" s="54"/>
      <c r="F13" s="54"/>
      <c r="G13" s="15"/>
      <c r="H13" s="54"/>
    </row>
    <row r="14" spans="1:8" ht="18" customHeight="1">
      <c r="A14" s="57" t="s">
        <v>284</v>
      </c>
      <c r="B14" s="54"/>
      <c r="C14" s="54"/>
      <c r="D14" s="54"/>
      <c r="E14" s="54"/>
      <c r="F14" s="54"/>
      <c r="G14" s="15"/>
      <c r="H14" s="54"/>
    </row>
    <row r="15" spans="1:8" ht="18" customHeight="1">
      <c r="A15" s="53" t="s">
        <v>278</v>
      </c>
      <c r="B15" s="54"/>
      <c r="C15" s="54"/>
      <c r="D15" s="54"/>
      <c r="E15" s="54"/>
      <c r="F15" s="55"/>
      <c r="G15" s="15"/>
      <c r="H15" s="54"/>
    </row>
    <row r="16" spans="1:8" ht="18" customHeight="1">
      <c r="A16" s="53" t="s">
        <v>286</v>
      </c>
      <c r="B16" s="54"/>
      <c r="C16" s="54"/>
      <c r="D16" s="54"/>
      <c r="E16" s="54"/>
      <c r="F16" s="55"/>
      <c r="G16" s="15"/>
      <c r="H16" s="54"/>
    </row>
    <row r="17" spans="1:8" ht="18" customHeight="1">
      <c r="A17" s="57" t="s">
        <v>284</v>
      </c>
      <c r="B17" s="54"/>
      <c r="C17" s="54"/>
      <c r="D17" s="54"/>
      <c r="E17" s="54"/>
      <c r="F17" s="55"/>
      <c r="G17" s="15"/>
      <c r="H17" s="54"/>
    </row>
    <row r="18" spans="1:8" ht="18" customHeight="1">
      <c r="A18" s="53"/>
      <c r="B18" s="54"/>
      <c r="C18" s="54"/>
      <c r="D18" s="54"/>
      <c r="E18" s="54"/>
      <c r="F18" s="54"/>
      <c r="G18" s="15"/>
      <c r="H18" s="54"/>
    </row>
    <row r="19" spans="1:8" ht="18" customHeight="1">
      <c r="A19" s="58" t="s">
        <v>287</v>
      </c>
      <c r="B19" s="54"/>
      <c r="C19" s="54"/>
      <c r="D19" s="54"/>
      <c r="E19" s="54"/>
      <c r="F19" s="55"/>
      <c r="G19" s="15"/>
      <c r="H19" s="54"/>
    </row>
    <row r="20" spans="1:8" ht="18" customHeight="1">
      <c r="A20" s="58" t="s">
        <v>281</v>
      </c>
      <c r="B20" s="54"/>
      <c r="C20" s="54"/>
      <c r="D20" s="54"/>
      <c r="E20" s="54"/>
      <c r="F20" s="55"/>
      <c r="G20" s="15"/>
      <c r="H20" s="54"/>
    </row>
  </sheetData>
  <mergeCells count="1">
    <mergeCell ref="A1:G1"/>
  </mergeCells>
  <phoneticPr fontId="28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0" orientation="portrait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I23" sqref="I23"/>
    </sheetView>
  </sheetViews>
  <sheetFormatPr defaultColWidth="9" defaultRowHeight="13.5"/>
  <cols>
    <col min="1" max="1" width="14.5" style="43" customWidth="1"/>
    <col min="2" max="2" width="13.875" style="43" customWidth="1"/>
    <col min="3" max="3" width="24.25" style="43" customWidth="1"/>
    <col min="4" max="4" width="29.75" style="43" customWidth="1"/>
    <col min="5" max="5" width="19.5" style="43" customWidth="1"/>
    <col min="6" max="16384" width="9" style="43"/>
  </cols>
  <sheetData>
    <row r="1" spans="1:5" ht="27.75" customHeight="1">
      <c r="A1" s="276" t="s">
        <v>535</v>
      </c>
      <c r="B1" s="277"/>
      <c r="C1" s="277"/>
      <c r="D1" s="277"/>
    </row>
    <row r="2" spans="1:5" s="42" customFormat="1" ht="18" customHeight="1">
      <c r="A2" s="278" t="s">
        <v>515</v>
      </c>
      <c r="B2" s="278"/>
      <c r="C2" s="278"/>
      <c r="D2" s="278"/>
    </row>
    <row r="3" spans="1:5" s="42" customFormat="1" ht="24" customHeight="1">
      <c r="A3" s="279" t="s">
        <v>190</v>
      </c>
      <c r="B3" s="279" t="s">
        <v>191</v>
      </c>
      <c r="C3" s="275" t="s">
        <v>536</v>
      </c>
      <c r="D3" s="275"/>
      <c r="E3" s="274" t="s">
        <v>250</v>
      </c>
    </row>
    <row r="4" spans="1:5" s="42" customFormat="1" ht="21" customHeight="1">
      <c r="A4" s="280"/>
      <c r="B4" s="280"/>
      <c r="C4" s="275"/>
      <c r="D4" s="275"/>
      <c r="E4" s="275"/>
    </row>
    <row r="5" spans="1:5" s="42" customFormat="1" ht="27.75" customHeight="1">
      <c r="A5" s="44" t="s">
        <v>209</v>
      </c>
      <c r="B5" s="45">
        <v>2</v>
      </c>
      <c r="C5" s="45">
        <v>2</v>
      </c>
      <c r="D5" s="45"/>
      <c r="E5" s="46"/>
    </row>
    <row r="6" spans="1:5" s="42" customFormat="1" ht="18" customHeight="1">
      <c r="A6" s="47"/>
      <c r="B6" s="45"/>
      <c r="C6" s="45"/>
      <c r="D6" s="45"/>
      <c r="E6" s="45"/>
    </row>
    <row r="7" spans="1:5" s="42" customFormat="1" ht="18" customHeight="1">
      <c r="A7" s="47"/>
      <c r="B7" s="45"/>
      <c r="C7" s="45"/>
      <c r="D7" s="45"/>
      <c r="E7" s="45"/>
    </row>
    <row r="8" spans="1:5" s="42" customFormat="1" ht="18" customHeight="1">
      <c r="A8" s="47"/>
      <c r="B8" s="45"/>
      <c r="C8" s="45"/>
      <c r="D8" s="45"/>
      <c r="E8" s="45"/>
    </row>
    <row r="9" spans="1:5" s="42" customFormat="1" ht="18" customHeight="1">
      <c r="A9" s="47"/>
      <c r="B9" s="45"/>
      <c r="C9" s="45"/>
      <c r="D9" s="45"/>
      <c r="E9" s="45"/>
    </row>
    <row r="10" spans="1:5" s="42" customFormat="1" ht="18" customHeight="1">
      <c r="A10" s="47"/>
      <c r="B10" s="45"/>
      <c r="C10" s="45"/>
      <c r="D10" s="45"/>
      <c r="E10" s="45"/>
    </row>
    <row r="11" spans="1:5" s="42" customFormat="1" ht="18" customHeight="1">
      <c r="A11" s="47"/>
      <c r="B11" s="45"/>
      <c r="C11" s="45"/>
      <c r="D11" s="45"/>
      <c r="E11" s="45"/>
    </row>
    <row r="12" spans="1:5" s="42" customFormat="1" ht="18" customHeight="1">
      <c r="A12" s="47"/>
      <c r="B12" s="45"/>
      <c r="C12" s="45"/>
      <c r="D12" s="45"/>
      <c r="E12" s="45"/>
    </row>
  </sheetData>
  <mergeCells count="7">
    <mergeCell ref="E3:E4"/>
    <mergeCell ref="A1:D1"/>
    <mergeCell ref="A2:D2"/>
    <mergeCell ref="A3:A4"/>
    <mergeCell ref="B3:B4"/>
    <mergeCell ref="C3:C4"/>
    <mergeCell ref="D3:D4"/>
  </mergeCells>
  <phoneticPr fontId="28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J22" sqref="J22"/>
    </sheetView>
  </sheetViews>
  <sheetFormatPr defaultColWidth="9" defaultRowHeight="13.5"/>
  <cols>
    <col min="1" max="1" width="14.5" style="43" customWidth="1"/>
    <col min="2" max="2" width="13.875" style="43" customWidth="1"/>
    <col min="3" max="3" width="24.25" style="43" customWidth="1"/>
    <col min="4" max="4" width="29.75" style="43" customWidth="1"/>
    <col min="5" max="5" width="19.5" style="43" customWidth="1"/>
    <col min="6" max="16384" width="9" style="43"/>
  </cols>
  <sheetData>
    <row r="1" spans="1:5" ht="27.75" customHeight="1">
      <c r="A1" s="276" t="s">
        <v>411</v>
      </c>
      <c r="B1" s="277"/>
      <c r="C1" s="277"/>
      <c r="D1" s="277"/>
    </row>
    <row r="2" spans="1:5" s="42" customFormat="1" ht="18" customHeight="1">
      <c r="A2" s="278" t="s">
        <v>515</v>
      </c>
      <c r="B2" s="278"/>
      <c r="C2" s="278"/>
      <c r="D2" s="278"/>
    </row>
    <row r="3" spans="1:5" s="42" customFormat="1" ht="24" customHeight="1">
      <c r="A3" s="279" t="s">
        <v>190</v>
      </c>
      <c r="B3" s="279" t="s">
        <v>191</v>
      </c>
      <c r="C3" s="275" t="s">
        <v>288</v>
      </c>
      <c r="D3" s="275" t="s">
        <v>289</v>
      </c>
      <c r="E3" s="274" t="s">
        <v>250</v>
      </c>
    </row>
    <row r="4" spans="1:5" s="42" customFormat="1" ht="21" customHeight="1">
      <c r="A4" s="280"/>
      <c r="B4" s="280"/>
      <c r="C4" s="275"/>
      <c r="D4" s="275"/>
      <c r="E4" s="275"/>
    </row>
    <row r="5" spans="1:5" s="42" customFormat="1" ht="27.75" customHeight="1">
      <c r="A5" s="44" t="s">
        <v>209</v>
      </c>
      <c r="B5" s="45"/>
      <c r="C5" s="45"/>
      <c r="D5" s="45"/>
      <c r="E5" s="46" t="s">
        <v>290</v>
      </c>
    </row>
    <row r="6" spans="1:5" s="42" customFormat="1" ht="18" customHeight="1">
      <c r="A6" s="47"/>
      <c r="B6" s="45"/>
      <c r="C6" s="45"/>
      <c r="D6" s="45"/>
      <c r="E6" s="45"/>
    </row>
    <row r="7" spans="1:5" s="42" customFormat="1" ht="18" customHeight="1">
      <c r="A7" s="47"/>
      <c r="B7" s="45"/>
      <c r="C7" s="45"/>
      <c r="D7" s="45"/>
      <c r="E7" s="45"/>
    </row>
    <row r="8" spans="1:5" s="42" customFormat="1" ht="18" customHeight="1">
      <c r="A8" s="47"/>
      <c r="B8" s="45"/>
      <c r="C8" s="45"/>
      <c r="D8" s="45"/>
      <c r="E8" s="45"/>
    </row>
    <row r="9" spans="1:5" s="42" customFormat="1" ht="18" customHeight="1">
      <c r="A9" s="47"/>
      <c r="B9" s="45"/>
      <c r="C9" s="45"/>
      <c r="D9" s="45"/>
      <c r="E9" s="45"/>
    </row>
    <row r="10" spans="1:5" s="42" customFormat="1" ht="18" customHeight="1">
      <c r="A10" s="47"/>
      <c r="B10" s="45"/>
      <c r="C10" s="45"/>
      <c r="D10" s="45"/>
      <c r="E10" s="45"/>
    </row>
    <row r="11" spans="1:5" s="42" customFormat="1" ht="18" customHeight="1">
      <c r="A11" s="47"/>
      <c r="B11" s="45"/>
      <c r="C11" s="45"/>
      <c r="D11" s="45"/>
      <c r="E11" s="45"/>
    </row>
    <row r="12" spans="1:5" s="42" customFormat="1" ht="18" customHeight="1">
      <c r="A12" s="47"/>
      <c r="B12" s="45"/>
      <c r="C12" s="45"/>
      <c r="D12" s="45"/>
      <c r="E12" s="45"/>
    </row>
  </sheetData>
  <mergeCells count="7">
    <mergeCell ref="E3:E4"/>
    <mergeCell ref="A1:D1"/>
    <mergeCell ref="A2:D2"/>
    <mergeCell ref="A3:A4"/>
    <mergeCell ref="B3:B4"/>
    <mergeCell ref="C3:C4"/>
    <mergeCell ref="D3:D4"/>
  </mergeCells>
  <phoneticPr fontId="28" type="noConversion"/>
  <pageMargins left="0.70763888888888904" right="0.70763888888888904" top="0.74791666666666701" bottom="0.74791666666666701" header="0.31388888888888899" footer="0.31388888888888899"/>
  <pageSetup paperSize="9" orientation="portrait"/>
  <headerFooter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showZeros="0" workbookViewId="0">
      <selection activeCell="F19" sqref="F19"/>
    </sheetView>
  </sheetViews>
  <sheetFormatPr defaultColWidth="9" defaultRowHeight="14.25"/>
  <cols>
    <col min="1" max="1" width="33.125" style="24" customWidth="1"/>
    <col min="2" max="2" width="14.375" style="24" customWidth="1"/>
    <col min="3" max="3" width="14.5" style="24" customWidth="1"/>
    <col min="4" max="4" width="13.25" style="24" customWidth="1"/>
    <col min="5" max="5" width="9" style="24"/>
    <col min="6" max="6" width="9.5" style="24" customWidth="1"/>
    <col min="7" max="16384" width="9" style="24"/>
  </cols>
  <sheetData>
    <row r="1" spans="1:6" ht="31.5" customHeight="1">
      <c r="A1" s="281" t="s">
        <v>537</v>
      </c>
      <c r="B1" s="282"/>
      <c r="C1" s="282"/>
      <c r="D1" s="282"/>
    </row>
    <row r="2" spans="1:6" s="22" customFormat="1" ht="20.25" customHeight="1">
      <c r="A2" s="22" t="s">
        <v>516</v>
      </c>
      <c r="B2" s="25"/>
      <c r="C2" s="25"/>
      <c r="D2" s="25" t="s">
        <v>2</v>
      </c>
    </row>
    <row r="3" spans="1:6" s="23" customFormat="1" ht="21.75" customHeight="1">
      <c r="A3" s="26" t="s">
        <v>213</v>
      </c>
      <c r="B3" s="27" t="s">
        <v>4</v>
      </c>
      <c r="C3" s="27" t="s">
        <v>5</v>
      </c>
      <c r="D3" s="28" t="s">
        <v>6</v>
      </c>
    </row>
    <row r="4" spans="1:6" s="22" customFormat="1" ht="18" customHeight="1">
      <c r="A4" s="29" t="s">
        <v>291</v>
      </c>
      <c r="B4" s="40"/>
      <c r="C4" s="40"/>
      <c r="D4" s="31"/>
    </row>
    <row r="5" spans="1:6" s="22" customFormat="1" ht="18" customHeight="1">
      <c r="A5" s="29" t="s">
        <v>292</v>
      </c>
      <c r="B5" s="40"/>
      <c r="C5" s="40"/>
      <c r="D5" s="31"/>
    </row>
    <row r="6" spans="1:6" s="22" customFormat="1" ht="18" customHeight="1">
      <c r="A6" s="29" t="s">
        <v>293</v>
      </c>
      <c r="B6" s="40"/>
      <c r="C6" s="40"/>
      <c r="D6" s="31"/>
    </row>
    <row r="7" spans="1:6" s="22" customFormat="1" ht="18" customHeight="1">
      <c r="A7" s="29" t="s">
        <v>294</v>
      </c>
      <c r="B7" s="40"/>
      <c r="C7" s="40"/>
      <c r="D7" s="31"/>
    </row>
    <row r="8" spans="1:6" s="22" customFormat="1" ht="18" customHeight="1">
      <c r="A8" s="37" t="s">
        <v>295</v>
      </c>
      <c r="B8" s="40"/>
      <c r="C8" s="40"/>
      <c r="D8" s="31"/>
      <c r="F8" s="41"/>
    </row>
    <row r="9" spans="1:6" s="22" customFormat="1" ht="18" customHeight="1">
      <c r="A9" s="29" t="s">
        <v>292</v>
      </c>
      <c r="B9" s="40"/>
      <c r="C9" s="40"/>
      <c r="D9" s="31"/>
    </row>
    <row r="10" spans="1:6" s="22" customFormat="1" ht="18" customHeight="1">
      <c r="A10" s="29" t="s">
        <v>293</v>
      </c>
      <c r="B10" s="40"/>
      <c r="C10" s="40"/>
      <c r="D10" s="31"/>
    </row>
    <row r="11" spans="1:6" s="22" customFormat="1" ht="18" customHeight="1">
      <c r="A11" s="29" t="s">
        <v>294</v>
      </c>
      <c r="B11" s="40"/>
      <c r="C11" s="40"/>
      <c r="D11" s="31"/>
    </row>
    <row r="12" spans="1:6" s="22" customFormat="1" ht="18" customHeight="1">
      <c r="A12" s="37" t="s">
        <v>296</v>
      </c>
      <c r="B12" s="40"/>
      <c r="C12" s="40">
        <v>8188</v>
      </c>
      <c r="D12" s="31"/>
    </row>
    <row r="13" spans="1:6" s="22" customFormat="1" ht="18" customHeight="1">
      <c r="A13" s="29" t="s">
        <v>292</v>
      </c>
      <c r="B13" s="40"/>
      <c r="C13" s="40">
        <v>3568</v>
      </c>
      <c r="D13" s="31"/>
    </row>
    <row r="14" spans="1:6" s="22" customFormat="1" ht="18" customHeight="1">
      <c r="A14" s="29" t="s">
        <v>293</v>
      </c>
      <c r="B14" s="40"/>
      <c r="C14" s="40">
        <v>4217</v>
      </c>
      <c r="D14" s="31"/>
    </row>
    <row r="15" spans="1:6" s="22" customFormat="1" ht="18" customHeight="1">
      <c r="A15" s="29" t="s">
        <v>294</v>
      </c>
      <c r="B15" s="40"/>
      <c r="C15" s="40">
        <v>134</v>
      </c>
      <c r="D15" s="31"/>
    </row>
    <row r="16" spans="1:6" s="22" customFormat="1" ht="18" customHeight="1">
      <c r="A16" s="29" t="s">
        <v>413</v>
      </c>
      <c r="B16" s="40"/>
      <c r="C16" s="40">
        <v>0</v>
      </c>
      <c r="D16" s="31"/>
    </row>
    <row r="17" spans="1:4" s="22" customFormat="1" ht="18" customHeight="1">
      <c r="A17" s="29" t="s">
        <v>415</v>
      </c>
      <c r="B17" s="40"/>
      <c r="C17" s="40">
        <v>6</v>
      </c>
      <c r="D17" s="31"/>
    </row>
    <row r="18" spans="1:4" s="22" customFormat="1" ht="18" customHeight="1">
      <c r="A18" s="29" t="s">
        <v>417</v>
      </c>
      <c r="B18" s="40"/>
      <c r="C18" s="40">
        <v>263</v>
      </c>
      <c r="D18" s="31"/>
    </row>
    <row r="19" spans="1:4" s="22" customFormat="1" ht="18" customHeight="1">
      <c r="A19" s="29" t="s">
        <v>419</v>
      </c>
      <c r="B19" s="40"/>
      <c r="C19" s="40">
        <v>0</v>
      </c>
      <c r="D19" s="31"/>
    </row>
    <row r="20" spans="1:4" s="22" customFormat="1" ht="18" customHeight="1">
      <c r="A20" s="29" t="s">
        <v>297</v>
      </c>
      <c r="B20" s="40"/>
      <c r="C20" s="40"/>
      <c r="D20" s="31"/>
    </row>
    <row r="21" spans="1:4" s="22" customFormat="1" ht="18" customHeight="1">
      <c r="A21" s="29" t="s">
        <v>292</v>
      </c>
      <c r="B21" s="40"/>
      <c r="C21" s="40"/>
      <c r="D21" s="31"/>
    </row>
    <row r="22" spans="1:4" s="22" customFormat="1" ht="18" customHeight="1">
      <c r="A22" s="29" t="s">
        <v>293</v>
      </c>
      <c r="B22" s="40"/>
      <c r="C22" s="40"/>
      <c r="D22" s="31"/>
    </row>
    <row r="23" spans="1:4" s="22" customFormat="1" ht="18" customHeight="1">
      <c r="A23" s="29" t="s">
        <v>294</v>
      </c>
      <c r="B23" s="40"/>
      <c r="C23" s="40"/>
      <c r="D23" s="31"/>
    </row>
    <row r="24" spans="1:4" s="22" customFormat="1" ht="18" customHeight="1">
      <c r="A24" s="37" t="s">
        <v>298</v>
      </c>
      <c r="B24" s="40"/>
      <c r="C24" s="40"/>
      <c r="D24" s="31"/>
    </row>
    <row r="25" spans="1:4" s="22" customFormat="1" ht="18" customHeight="1">
      <c r="A25" s="29" t="s">
        <v>292</v>
      </c>
      <c r="B25" s="40"/>
      <c r="C25" s="40"/>
      <c r="D25" s="31"/>
    </row>
    <row r="26" spans="1:4" s="22" customFormat="1" ht="18" customHeight="1">
      <c r="A26" s="29" t="s">
        <v>293</v>
      </c>
      <c r="B26" s="40"/>
      <c r="C26" s="40"/>
      <c r="D26" s="31"/>
    </row>
    <row r="27" spans="1:4" s="22" customFormat="1" ht="18" customHeight="1">
      <c r="A27" s="29" t="s">
        <v>294</v>
      </c>
      <c r="B27" s="40"/>
      <c r="C27" s="40"/>
      <c r="D27" s="31"/>
    </row>
    <row r="28" spans="1:4" s="22" customFormat="1" ht="18" customHeight="1">
      <c r="A28" s="29" t="s">
        <v>299</v>
      </c>
      <c r="B28" s="40"/>
      <c r="C28" s="40"/>
      <c r="D28" s="31"/>
    </row>
    <row r="29" spans="1:4" s="22" customFormat="1" ht="18" customHeight="1">
      <c r="A29" s="29" t="s">
        <v>292</v>
      </c>
      <c r="B29" s="40"/>
      <c r="C29" s="40"/>
      <c r="D29" s="31"/>
    </row>
    <row r="30" spans="1:4" s="22" customFormat="1" ht="18" customHeight="1">
      <c r="A30" s="29" t="s">
        <v>293</v>
      </c>
      <c r="B30" s="40"/>
      <c r="C30" s="40"/>
      <c r="D30" s="31"/>
    </row>
    <row r="31" spans="1:4" s="22" customFormat="1" ht="18" customHeight="1">
      <c r="A31" s="29" t="s">
        <v>294</v>
      </c>
      <c r="B31" s="40"/>
      <c r="C31" s="40"/>
      <c r="D31" s="31"/>
    </row>
    <row r="32" spans="1:4" s="22" customFormat="1" ht="18" customHeight="1">
      <c r="A32" s="29" t="s">
        <v>300</v>
      </c>
      <c r="B32" s="40"/>
      <c r="C32" s="40"/>
      <c r="D32" s="31"/>
    </row>
    <row r="33" spans="1:4" s="22" customFormat="1" ht="18" customHeight="1">
      <c r="A33" s="29" t="s">
        <v>292</v>
      </c>
      <c r="B33" s="40"/>
      <c r="C33" s="40"/>
      <c r="D33" s="31"/>
    </row>
    <row r="34" spans="1:4" s="22" customFormat="1" ht="18" customHeight="1">
      <c r="A34" s="29" t="s">
        <v>293</v>
      </c>
      <c r="B34" s="40"/>
      <c r="C34" s="40"/>
      <c r="D34" s="31"/>
    </row>
    <row r="35" spans="1:4" s="22" customFormat="1" ht="15.75" customHeight="1">
      <c r="A35" s="29" t="s">
        <v>294</v>
      </c>
      <c r="B35" s="40"/>
      <c r="C35" s="40"/>
      <c r="D35" s="31"/>
    </row>
    <row r="36" spans="1:4" s="22" customFormat="1" ht="18" customHeight="1">
      <c r="A36" s="37" t="s">
        <v>301</v>
      </c>
      <c r="B36" s="40"/>
      <c r="C36" s="40"/>
      <c r="D36" s="31"/>
    </row>
    <row r="37" spans="1:4" s="22" customFormat="1" ht="18" customHeight="1">
      <c r="A37" s="29" t="s">
        <v>292</v>
      </c>
      <c r="B37" s="40"/>
      <c r="C37" s="40"/>
      <c r="D37" s="31"/>
    </row>
    <row r="38" spans="1:4" s="22" customFormat="1" ht="18" customHeight="1">
      <c r="A38" s="29" t="s">
        <v>293</v>
      </c>
      <c r="B38" s="40"/>
      <c r="C38" s="40"/>
      <c r="D38" s="31"/>
    </row>
    <row r="39" spans="1:4" s="22" customFormat="1" ht="18" customHeight="1">
      <c r="A39" s="29" t="s">
        <v>294</v>
      </c>
      <c r="B39" s="40"/>
      <c r="C39" s="40"/>
      <c r="D39" s="31"/>
    </row>
    <row r="40" spans="1:4" s="22" customFormat="1" ht="18" customHeight="1">
      <c r="A40" s="29"/>
      <c r="B40" s="40"/>
      <c r="C40" s="40"/>
      <c r="D40" s="31"/>
    </row>
    <row r="41" spans="1:4" s="22" customFormat="1" ht="18" customHeight="1">
      <c r="A41" s="29" t="s">
        <v>302</v>
      </c>
      <c r="B41" s="40"/>
      <c r="C41" s="40">
        <v>8188</v>
      </c>
      <c r="D41" s="31"/>
    </row>
    <row r="42" spans="1:4" s="22" customFormat="1" ht="18" customHeight="1">
      <c r="A42" s="29" t="s">
        <v>292</v>
      </c>
      <c r="B42" s="40"/>
      <c r="C42" s="40">
        <v>3568</v>
      </c>
      <c r="D42" s="31"/>
    </row>
    <row r="43" spans="1:4" s="22" customFormat="1" ht="18" customHeight="1">
      <c r="A43" s="29" t="s">
        <v>293</v>
      </c>
      <c r="B43" s="40"/>
      <c r="C43" s="40">
        <v>4217</v>
      </c>
      <c r="D43" s="31"/>
    </row>
    <row r="44" spans="1:4" s="22" customFormat="1" ht="18" customHeight="1">
      <c r="A44" s="29" t="s">
        <v>294</v>
      </c>
      <c r="B44" s="40"/>
      <c r="C44" s="40">
        <v>134</v>
      </c>
      <c r="D44" s="31"/>
    </row>
    <row r="45" spans="1:4" s="22" customFormat="1" ht="18" customHeight="1">
      <c r="A45" s="29" t="s">
        <v>412</v>
      </c>
      <c r="B45" s="40"/>
      <c r="C45" s="40">
        <v>0</v>
      </c>
      <c r="D45" s="31"/>
    </row>
    <row r="46" spans="1:4" s="22" customFormat="1" ht="18" customHeight="1">
      <c r="A46" s="29" t="s">
        <v>414</v>
      </c>
      <c r="B46" s="40"/>
      <c r="C46" s="40">
        <v>6</v>
      </c>
      <c r="D46" s="31"/>
    </row>
    <row r="47" spans="1:4" s="22" customFormat="1" ht="18" customHeight="1">
      <c r="A47" s="29" t="s">
        <v>416</v>
      </c>
      <c r="B47" s="40"/>
      <c r="C47" s="40">
        <v>263</v>
      </c>
      <c r="D47" s="31"/>
    </row>
    <row r="48" spans="1:4" s="22" customFormat="1" ht="18" customHeight="1">
      <c r="A48" s="29" t="s">
        <v>418</v>
      </c>
      <c r="B48" s="40"/>
      <c r="C48" s="40">
        <v>0</v>
      </c>
      <c r="D48" s="31"/>
    </row>
  </sheetData>
  <mergeCells count="1">
    <mergeCell ref="A1:D1"/>
  </mergeCells>
  <phoneticPr fontId="28" type="noConversion"/>
  <printOptions horizontalCentered="1"/>
  <pageMargins left="0.74791666666666701" right="0.74791666666666701" top="0.43263888888888902" bottom="0.43263888888888902" header="0.51180555555555596" footer="0.51180555555555596"/>
  <pageSetup paperSize="9" fitToHeight="0" orientation="portrait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Zeros="0" topLeftCell="A7" workbookViewId="0">
      <selection activeCell="M17" sqref="M17"/>
    </sheetView>
  </sheetViews>
  <sheetFormatPr defaultColWidth="9" defaultRowHeight="14.25"/>
  <cols>
    <col min="1" max="1" width="36.25" style="24" customWidth="1"/>
    <col min="2" max="2" width="12.125" style="24" customWidth="1"/>
    <col min="3" max="3" width="15" style="24" customWidth="1"/>
    <col min="4" max="4" width="13.375" style="24" customWidth="1"/>
    <col min="5" max="5" width="15" style="24" hidden="1" customWidth="1"/>
    <col min="6" max="6" width="10.25" style="24" customWidth="1"/>
    <col min="7" max="16384" width="9" style="24"/>
  </cols>
  <sheetData>
    <row r="1" spans="1:6" ht="27.75" customHeight="1">
      <c r="A1" s="281" t="s">
        <v>538</v>
      </c>
      <c r="B1" s="282"/>
      <c r="C1" s="282"/>
      <c r="D1" s="282"/>
      <c r="E1" s="282"/>
      <c r="F1" s="282"/>
    </row>
    <row r="2" spans="1:6" s="22" customFormat="1" ht="20.25" customHeight="1">
      <c r="A2" s="22" t="s">
        <v>517</v>
      </c>
      <c r="C2" s="25"/>
      <c r="D2" s="25"/>
      <c r="E2" s="25"/>
      <c r="F2" s="25" t="s">
        <v>2</v>
      </c>
    </row>
    <row r="3" spans="1:6" s="23" customFormat="1" ht="43.5" customHeight="1">
      <c r="A3" s="26" t="s">
        <v>213</v>
      </c>
      <c r="B3" s="27" t="s">
        <v>4</v>
      </c>
      <c r="C3" s="27" t="s">
        <v>33</v>
      </c>
      <c r="D3" s="27" t="s">
        <v>5</v>
      </c>
      <c r="E3" s="27" t="s">
        <v>35</v>
      </c>
      <c r="F3" s="28" t="s">
        <v>36</v>
      </c>
    </row>
    <row r="4" spans="1:6" s="22" customFormat="1" ht="18" customHeight="1">
      <c r="A4" s="29" t="s">
        <v>291</v>
      </c>
      <c r="B4" s="30"/>
      <c r="C4" s="30"/>
      <c r="D4" s="30"/>
      <c r="E4" s="39"/>
      <c r="F4" s="31"/>
    </row>
    <row r="5" spans="1:6" s="22" customFormat="1" ht="18" customHeight="1">
      <c r="A5" s="29" t="s">
        <v>292</v>
      </c>
      <c r="B5" s="30"/>
      <c r="C5" s="30"/>
      <c r="D5" s="30"/>
      <c r="E5" s="39"/>
      <c r="F5" s="31"/>
    </row>
    <row r="6" spans="1:6" s="22" customFormat="1" ht="18" customHeight="1">
      <c r="A6" s="29" t="s">
        <v>293</v>
      </c>
      <c r="B6" s="30"/>
      <c r="C6" s="30"/>
      <c r="D6" s="30"/>
      <c r="E6" s="39"/>
      <c r="F6" s="31"/>
    </row>
    <row r="7" spans="1:6" s="22" customFormat="1" ht="18" customHeight="1">
      <c r="A7" s="29" t="s">
        <v>294</v>
      </c>
      <c r="B7" s="30"/>
      <c r="C7" s="30"/>
      <c r="D7" s="30"/>
      <c r="E7" s="39"/>
      <c r="F7" s="31"/>
    </row>
    <row r="8" spans="1:6" s="22" customFormat="1" ht="18" customHeight="1">
      <c r="A8" s="29" t="s">
        <v>296</v>
      </c>
      <c r="B8" s="30"/>
      <c r="C8" s="30"/>
      <c r="D8" s="30">
        <v>8188</v>
      </c>
      <c r="E8" s="39"/>
      <c r="F8" s="31"/>
    </row>
    <row r="9" spans="1:6" s="22" customFormat="1" ht="18" customHeight="1">
      <c r="A9" s="29" t="s">
        <v>292</v>
      </c>
      <c r="B9" s="30"/>
      <c r="C9" s="30"/>
      <c r="D9" s="30">
        <v>3568</v>
      </c>
      <c r="E9" s="39"/>
      <c r="F9" s="31"/>
    </row>
    <row r="10" spans="1:6" s="22" customFormat="1" ht="18" customHeight="1">
      <c r="A10" s="29" t="s">
        <v>293</v>
      </c>
      <c r="B10" s="30"/>
      <c r="C10" s="30"/>
      <c r="D10" s="30">
        <v>4217</v>
      </c>
      <c r="E10" s="39"/>
      <c r="F10" s="31"/>
    </row>
    <row r="11" spans="1:6" s="22" customFormat="1" ht="18" customHeight="1">
      <c r="A11" s="29" t="s">
        <v>294</v>
      </c>
      <c r="B11" s="30"/>
      <c r="C11" s="30"/>
      <c r="D11" s="30">
        <v>134</v>
      </c>
      <c r="E11" s="39"/>
      <c r="F11" s="31"/>
    </row>
    <row r="12" spans="1:6" s="22" customFormat="1" ht="18" customHeight="1">
      <c r="A12" s="29" t="s">
        <v>413</v>
      </c>
      <c r="B12" s="30"/>
      <c r="C12" s="30"/>
      <c r="D12" s="30">
        <v>0</v>
      </c>
      <c r="E12" s="39"/>
      <c r="F12" s="31"/>
    </row>
    <row r="13" spans="1:6" s="22" customFormat="1" ht="18" customHeight="1">
      <c r="A13" s="29" t="s">
        <v>415</v>
      </c>
      <c r="B13" s="30"/>
      <c r="C13" s="30"/>
      <c r="D13" s="30">
        <v>6</v>
      </c>
      <c r="E13" s="39"/>
      <c r="F13" s="31"/>
    </row>
    <row r="14" spans="1:6" s="22" customFormat="1" ht="18" customHeight="1">
      <c r="A14" s="29" t="s">
        <v>417</v>
      </c>
      <c r="B14" s="30"/>
      <c r="C14" s="30"/>
      <c r="D14" s="30">
        <v>263</v>
      </c>
      <c r="E14" s="39"/>
      <c r="F14" s="31"/>
    </row>
    <row r="15" spans="1:6" s="22" customFormat="1" ht="18" customHeight="1">
      <c r="A15" s="29" t="s">
        <v>419</v>
      </c>
      <c r="B15" s="30"/>
      <c r="C15" s="30"/>
      <c r="D15" s="30">
        <v>0</v>
      </c>
      <c r="E15" s="39"/>
      <c r="F15" s="31"/>
    </row>
    <row r="16" spans="1:6" s="22" customFormat="1" ht="18" customHeight="1">
      <c r="A16" s="29" t="s">
        <v>303</v>
      </c>
      <c r="B16" s="30"/>
      <c r="C16" s="30"/>
      <c r="D16" s="30"/>
      <c r="E16" s="39"/>
      <c r="F16" s="31"/>
    </row>
    <row r="17" spans="1:6" s="22" customFormat="1" ht="18" customHeight="1">
      <c r="A17" s="29" t="s">
        <v>292</v>
      </c>
      <c r="B17" s="30"/>
      <c r="C17" s="30"/>
      <c r="D17" s="30"/>
      <c r="E17" s="39"/>
      <c r="F17" s="31"/>
    </row>
    <row r="18" spans="1:6" s="22" customFormat="1" ht="18" customHeight="1">
      <c r="A18" s="29" t="s">
        <v>293</v>
      </c>
      <c r="B18" s="30"/>
      <c r="C18" s="30"/>
      <c r="D18" s="30"/>
      <c r="E18" s="39"/>
      <c r="F18" s="31"/>
    </row>
    <row r="19" spans="1:6" s="22" customFormat="1" ht="18" customHeight="1">
      <c r="A19" s="29" t="s">
        <v>294</v>
      </c>
      <c r="B19" s="30"/>
      <c r="C19" s="30"/>
      <c r="D19" s="30"/>
      <c r="E19" s="39"/>
      <c r="F19" s="31"/>
    </row>
    <row r="20" spans="1:6" s="22" customFormat="1" ht="18" customHeight="1">
      <c r="A20" s="29"/>
      <c r="B20" s="30"/>
      <c r="C20" s="30"/>
      <c r="D20" s="30"/>
      <c r="E20" s="39"/>
      <c r="F20" s="31"/>
    </row>
    <row r="21" spans="1:6" s="22" customFormat="1" ht="18" customHeight="1">
      <c r="A21" s="29" t="s">
        <v>304</v>
      </c>
      <c r="B21" s="30"/>
      <c r="C21" s="30"/>
      <c r="D21" s="30">
        <v>8188</v>
      </c>
      <c r="E21" s="39"/>
      <c r="F21" s="31"/>
    </row>
    <row r="22" spans="1:6" s="22" customFormat="1" ht="18" customHeight="1">
      <c r="A22" s="29" t="s">
        <v>292</v>
      </c>
      <c r="B22" s="30"/>
      <c r="C22" s="30"/>
      <c r="D22" s="30">
        <v>3568</v>
      </c>
      <c r="E22" s="39"/>
      <c r="F22" s="31"/>
    </row>
    <row r="23" spans="1:6" s="22" customFormat="1" ht="18" customHeight="1">
      <c r="A23" s="29" t="s">
        <v>293</v>
      </c>
      <c r="B23" s="30"/>
      <c r="C23" s="30"/>
      <c r="D23" s="30">
        <v>4217</v>
      </c>
      <c r="E23" s="39"/>
      <c r="F23" s="31"/>
    </row>
    <row r="24" spans="1:6" s="22" customFormat="1" ht="18" customHeight="1">
      <c r="A24" s="29" t="s">
        <v>294</v>
      </c>
      <c r="B24" s="30"/>
      <c r="C24" s="30"/>
      <c r="D24" s="30">
        <v>134</v>
      </c>
      <c r="E24" s="39"/>
      <c r="F24" s="31"/>
    </row>
    <row r="25" spans="1:6" s="22" customFormat="1" ht="18" customHeight="1">
      <c r="A25" s="29" t="s">
        <v>413</v>
      </c>
      <c r="B25" s="30"/>
      <c r="C25" s="30"/>
      <c r="D25" s="30">
        <v>0</v>
      </c>
      <c r="E25" s="39"/>
      <c r="F25" s="31"/>
    </row>
    <row r="26" spans="1:6" s="22" customFormat="1" ht="18" customHeight="1">
      <c r="A26" s="29" t="s">
        <v>415</v>
      </c>
      <c r="B26" s="30"/>
      <c r="C26" s="30"/>
      <c r="D26" s="30">
        <v>6</v>
      </c>
      <c r="E26" s="39"/>
      <c r="F26" s="31"/>
    </row>
    <row r="27" spans="1:6" s="22" customFormat="1" ht="18" customHeight="1">
      <c r="A27" s="29" t="s">
        <v>417</v>
      </c>
      <c r="B27" s="30"/>
      <c r="C27" s="30"/>
      <c r="D27" s="30">
        <v>263</v>
      </c>
      <c r="E27" s="39"/>
      <c r="F27" s="31"/>
    </row>
    <row r="28" spans="1:6" s="22" customFormat="1" ht="18" customHeight="1">
      <c r="A28" s="29" t="s">
        <v>419</v>
      </c>
      <c r="B28" s="30"/>
      <c r="C28" s="30"/>
      <c r="D28" s="30">
        <v>0</v>
      </c>
      <c r="E28" s="39"/>
      <c r="F28" s="31"/>
    </row>
  </sheetData>
  <mergeCells count="1">
    <mergeCell ref="A1:F1"/>
  </mergeCells>
  <phoneticPr fontId="28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0" orientation="portrait"/>
  <headerFooter alignWithMargins="0">
    <oddFooter>&amp;C- &amp;P 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Zeros="0" workbookViewId="0">
      <selection activeCell="E14" sqref="E14"/>
    </sheetView>
  </sheetViews>
  <sheetFormatPr defaultColWidth="9" defaultRowHeight="14.25"/>
  <cols>
    <col min="1" max="1" width="42.125" style="24" customWidth="1"/>
    <col min="2" max="2" width="12.125" style="24" customWidth="1"/>
    <col min="3" max="3" width="12.375" style="24" customWidth="1"/>
    <col min="4" max="4" width="13.25" style="24" hidden="1" customWidth="1"/>
    <col min="5" max="5" width="11.375" style="24" customWidth="1"/>
    <col min="6" max="6" width="15.625" style="24" hidden="1" customWidth="1"/>
    <col min="7" max="7" width="10" style="24" customWidth="1"/>
    <col min="8" max="8" width="9" style="24"/>
    <col min="9" max="9" width="9.5" style="24" customWidth="1"/>
    <col min="10" max="10" width="18.375" style="24" customWidth="1"/>
    <col min="11" max="16384" width="9" style="24"/>
  </cols>
  <sheetData>
    <row r="1" spans="1:7" ht="42" customHeight="1">
      <c r="A1" s="281" t="s">
        <v>539</v>
      </c>
      <c r="B1" s="282"/>
      <c r="C1" s="282"/>
      <c r="D1" s="282"/>
      <c r="E1" s="282"/>
      <c r="F1" s="282"/>
      <c r="G1" s="282"/>
    </row>
    <row r="2" spans="1:7" s="22" customFormat="1" ht="23.25" customHeight="1">
      <c r="A2" s="22" t="s">
        <v>518</v>
      </c>
      <c r="C2" s="25"/>
      <c r="D2" s="25"/>
      <c r="E2" s="25"/>
      <c r="F2" s="25"/>
      <c r="G2" s="25" t="s">
        <v>2</v>
      </c>
    </row>
    <row r="3" spans="1:7" s="23" customFormat="1" ht="36.75" customHeight="1">
      <c r="A3" s="26" t="s">
        <v>305</v>
      </c>
      <c r="B3" s="27" t="s">
        <v>4</v>
      </c>
      <c r="C3" s="27" t="s">
        <v>33</v>
      </c>
      <c r="D3" s="27" t="s">
        <v>34</v>
      </c>
      <c r="E3" s="27" t="s">
        <v>5</v>
      </c>
      <c r="F3" s="27" t="s">
        <v>35</v>
      </c>
      <c r="G3" s="28" t="s">
        <v>36</v>
      </c>
    </row>
    <row r="4" spans="1:7" s="22" customFormat="1" ht="20.25" customHeight="1">
      <c r="A4" s="29" t="s">
        <v>306</v>
      </c>
      <c r="B4" s="34"/>
      <c r="C4" s="34"/>
      <c r="D4" s="34"/>
      <c r="E4" s="34"/>
      <c r="F4" s="36"/>
      <c r="G4" s="31"/>
    </row>
    <row r="5" spans="1:7" s="22" customFormat="1" ht="20.25" customHeight="1">
      <c r="A5" s="29" t="s">
        <v>307</v>
      </c>
      <c r="B5" s="34"/>
      <c r="C5" s="34"/>
      <c r="D5" s="34"/>
      <c r="E5" s="34"/>
      <c r="F5" s="36"/>
      <c r="G5" s="31"/>
    </row>
    <row r="6" spans="1:7" s="22" customFormat="1" ht="20.25" customHeight="1">
      <c r="A6" s="29" t="s">
        <v>308</v>
      </c>
      <c r="B6" s="34"/>
      <c r="C6" s="34"/>
      <c r="D6" s="34"/>
      <c r="E6" s="34"/>
      <c r="F6" s="36"/>
      <c r="G6" s="31"/>
    </row>
    <row r="7" spans="1:7" s="22" customFormat="1" ht="20.25" customHeight="1">
      <c r="A7" s="29" t="s">
        <v>307</v>
      </c>
      <c r="B7" s="34"/>
      <c r="C7" s="34"/>
      <c r="D7" s="34"/>
      <c r="E7" s="34"/>
      <c r="F7" s="36"/>
      <c r="G7" s="31"/>
    </row>
    <row r="8" spans="1:7" s="22" customFormat="1" ht="20.25" customHeight="1">
      <c r="A8" s="37" t="s">
        <v>309</v>
      </c>
      <c r="B8" s="38"/>
      <c r="C8" s="38"/>
      <c r="D8" s="38"/>
      <c r="E8" s="38"/>
      <c r="F8" s="36"/>
      <c r="G8" s="31"/>
    </row>
    <row r="9" spans="1:7" s="22" customFormat="1" ht="20.25" customHeight="1">
      <c r="A9" s="29" t="s">
        <v>307</v>
      </c>
      <c r="B9" s="38"/>
      <c r="C9" s="38"/>
      <c r="D9" s="38"/>
      <c r="E9" s="38"/>
      <c r="F9" s="36"/>
      <c r="G9" s="31"/>
    </row>
    <row r="10" spans="1:7" s="22" customFormat="1" ht="20.25" customHeight="1">
      <c r="A10" s="37" t="s">
        <v>310</v>
      </c>
      <c r="B10" s="38"/>
      <c r="C10" s="38"/>
      <c r="D10" s="38"/>
      <c r="E10" s="38"/>
      <c r="F10" s="36"/>
      <c r="G10" s="31"/>
    </row>
    <row r="11" spans="1:7" s="22" customFormat="1" ht="20.25" customHeight="1">
      <c r="A11" s="37" t="s">
        <v>311</v>
      </c>
      <c r="B11" s="38"/>
      <c r="C11" s="38"/>
      <c r="D11" s="38"/>
      <c r="E11" s="38"/>
      <c r="F11" s="36"/>
      <c r="G11" s="31"/>
    </row>
    <row r="12" spans="1:7" s="22" customFormat="1" ht="20.25" customHeight="1">
      <c r="A12" s="37" t="s">
        <v>312</v>
      </c>
      <c r="B12" s="34"/>
      <c r="C12" s="34"/>
      <c r="D12" s="34"/>
      <c r="E12" s="34">
        <v>4279</v>
      </c>
      <c r="F12" s="36"/>
      <c r="G12" s="31"/>
    </row>
    <row r="13" spans="1:7" s="22" customFormat="1" ht="20.25" customHeight="1">
      <c r="A13" s="29" t="s">
        <v>320</v>
      </c>
      <c r="B13" s="34"/>
      <c r="C13" s="34"/>
      <c r="D13" s="34"/>
      <c r="E13" s="34">
        <v>4269</v>
      </c>
      <c r="F13" s="36"/>
      <c r="G13" s="31"/>
    </row>
    <row r="14" spans="1:7" s="22" customFormat="1" ht="20.25" customHeight="1">
      <c r="A14" s="29" t="s">
        <v>313</v>
      </c>
      <c r="B14" s="34"/>
      <c r="C14" s="34"/>
      <c r="D14" s="34"/>
      <c r="E14" s="34"/>
      <c r="F14" s="36"/>
      <c r="G14" s="31"/>
    </row>
    <row r="15" spans="1:7" s="22" customFormat="1" ht="20.25" customHeight="1">
      <c r="A15" s="29" t="s">
        <v>314</v>
      </c>
      <c r="B15" s="34"/>
      <c r="C15" s="34"/>
      <c r="D15" s="34"/>
      <c r="E15" s="34"/>
      <c r="F15" s="36"/>
      <c r="G15" s="31"/>
    </row>
    <row r="16" spans="1:7" s="22" customFormat="1" ht="20.25" customHeight="1">
      <c r="A16" s="29" t="s">
        <v>315</v>
      </c>
      <c r="B16" s="34"/>
      <c r="C16" s="34"/>
      <c r="D16" s="34"/>
      <c r="E16" s="34"/>
      <c r="F16" s="36"/>
      <c r="G16" s="31"/>
    </row>
    <row r="17" spans="1:7" s="22" customFormat="1" ht="20.25" customHeight="1">
      <c r="A17" s="29" t="s">
        <v>316</v>
      </c>
      <c r="B17" s="34"/>
      <c r="C17" s="34"/>
      <c r="D17" s="34"/>
      <c r="E17" s="34"/>
      <c r="F17" s="36"/>
      <c r="G17" s="31"/>
    </row>
    <row r="18" spans="1:7" s="22" customFormat="1" ht="20.25" customHeight="1">
      <c r="A18" s="37" t="s">
        <v>317</v>
      </c>
      <c r="B18" s="34"/>
      <c r="C18" s="34"/>
      <c r="D18" s="34"/>
      <c r="E18" s="34"/>
      <c r="F18" s="36"/>
      <c r="G18" s="31"/>
    </row>
    <row r="19" spans="1:7" s="22" customFormat="1" ht="20.25" customHeight="1">
      <c r="A19" s="29" t="s">
        <v>318</v>
      </c>
      <c r="B19" s="34"/>
      <c r="C19" s="34"/>
      <c r="D19" s="34"/>
      <c r="E19" s="34"/>
      <c r="F19" s="36"/>
      <c r="G19" s="31"/>
    </row>
    <row r="20" spans="1:7" s="22" customFormat="1" ht="20.25" customHeight="1">
      <c r="A20" s="29"/>
      <c r="B20" s="34"/>
      <c r="C20" s="34"/>
      <c r="D20" s="34"/>
      <c r="E20" s="34"/>
      <c r="F20" s="36"/>
      <c r="G20" s="31"/>
    </row>
    <row r="21" spans="1:7" s="22" customFormat="1" ht="20.25" customHeight="1">
      <c r="A21" s="29" t="s">
        <v>319</v>
      </c>
      <c r="B21" s="34"/>
      <c r="C21" s="34"/>
      <c r="D21" s="34"/>
      <c r="E21" s="34">
        <v>4279</v>
      </c>
      <c r="F21" s="36"/>
      <c r="G21" s="31"/>
    </row>
    <row r="22" spans="1:7" s="22" customFormat="1" ht="20.25" customHeight="1">
      <c r="A22" s="29" t="s">
        <v>320</v>
      </c>
      <c r="B22" s="34"/>
      <c r="C22" s="34"/>
      <c r="D22" s="34"/>
      <c r="E22" s="34">
        <v>4269</v>
      </c>
      <c r="F22" s="36"/>
      <c r="G22" s="31"/>
    </row>
  </sheetData>
  <mergeCells count="1">
    <mergeCell ref="A1:G1"/>
  </mergeCells>
  <phoneticPr fontId="28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0" orientation="portrait"/>
  <headerFooter alignWithMargins="0">
    <oddFooter>&amp;C- &amp;P 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J22" sqref="J22"/>
    </sheetView>
  </sheetViews>
  <sheetFormatPr defaultColWidth="9" defaultRowHeight="14.25"/>
  <cols>
    <col min="1" max="1" width="39.75" style="24" customWidth="1"/>
    <col min="2" max="3" width="13.625" style="24" customWidth="1"/>
    <col min="4" max="4" width="13.25" style="24" customWidth="1"/>
    <col min="5" max="16384" width="9" style="24"/>
  </cols>
  <sheetData>
    <row r="1" spans="1:4" ht="30" customHeight="1">
      <c r="A1" s="281" t="s">
        <v>540</v>
      </c>
      <c r="B1" s="282"/>
      <c r="C1" s="282"/>
      <c r="D1" s="282"/>
    </row>
    <row r="2" spans="1:4" s="22" customFormat="1" ht="23.25" customHeight="1">
      <c r="A2" s="22" t="s">
        <v>519</v>
      </c>
      <c r="B2" s="25"/>
      <c r="C2" s="25"/>
      <c r="D2" s="25" t="s">
        <v>2</v>
      </c>
    </row>
    <row r="3" spans="1:4" s="23" customFormat="1" ht="24.75" customHeight="1">
      <c r="A3" s="26" t="s">
        <v>305</v>
      </c>
      <c r="B3" s="27" t="s">
        <v>4</v>
      </c>
      <c r="C3" s="27" t="s">
        <v>5</v>
      </c>
      <c r="D3" s="28" t="s">
        <v>6</v>
      </c>
    </row>
    <row r="4" spans="1:4" s="22" customFormat="1" ht="20.25" customHeight="1">
      <c r="A4" s="29" t="s">
        <v>306</v>
      </c>
      <c r="B4" s="30"/>
      <c r="C4" s="30"/>
      <c r="D4" s="31"/>
    </row>
    <row r="5" spans="1:4" s="22" customFormat="1" ht="20.25" customHeight="1">
      <c r="A5" s="29" t="s">
        <v>307</v>
      </c>
      <c r="B5" s="30"/>
      <c r="C5" s="30"/>
      <c r="D5" s="31"/>
    </row>
    <row r="6" spans="1:4" s="22" customFormat="1" ht="20.25" customHeight="1">
      <c r="A6" s="32" t="s">
        <v>308</v>
      </c>
      <c r="B6" s="30"/>
      <c r="C6" s="30"/>
      <c r="D6" s="31"/>
    </row>
    <row r="7" spans="1:4" s="22" customFormat="1" ht="20.25" customHeight="1">
      <c r="A7" s="29" t="s">
        <v>307</v>
      </c>
      <c r="B7" s="30"/>
      <c r="C7" s="30"/>
      <c r="D7" s="31"/>
    </row>
    <row r="8" spans="1:4" s="22" customFormat="1" ht="20.25" customHeight="1">
      <c r="A8" s="33" t="s">
        <v>321</v>
      </c>
      <c r="B8" s="30"/>
      <c r="C8" s="34">
        <v>4279</v>
      </c>
      <c r="D8" s="31"/>
    </row>
    <row r="9" spans="1:4" s="22" customFormat="1" ht="20.25" customHeight="1">
      <c r="A9" s="29" t="s">
        <v>320</v>
      </c>
      <c r="B9" s="30"/>
      <c r="C9" s="34">
        <v>4269</v>
      </c>
      <c r="D9" s="31"/>
    </row>
    <row r="10" spans="1:4" s="22" customFormat="1" ht="20.25" customHeight="1">
      <c r="A10" s="29"/>
      <c r="B10" s="30"/>
      <c r="C10" s="30"/>
      <c r="D10" s="31"/>
    </row>
    <row r="11" spans="1:4" s="22" customFormat="1" ht="20.25" customHeight="1">
      <c r="A11" s="29" t="s">
        <v>322</v>
      </c>
      <c r="B11" s="35"/>
      <c r="C11" s="34">
        <v>4279</v>
      </c>
      <c r="D11" s="31"/>
    </row>
    <row r="12" spans="1:4" s="22" customFormat="1" ht="20.25" customHeight="1">
      <c r="A12" s="29" t="s">
        <v>320</v>
      </c>
      <c r="B12" s="35"/>
      <c r="C12" s="34">
        <v>4269</v>
      </c>
      <c r="D12" s="31"/>
    </row>
  </sheetData>
  <mergeCells count="1">
    <mergeCell ref="A1:D1"/>
  </mergeCells>
  <phoneticPr fontId="28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0" orientation="portrait"/>
  <headerFooter alignWithMargins="0">
    <oddFooter>&amp;C- &amp;P 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showZeros="0" workbookViewId="0">
      <selection activeCell="O8" sqref="O8"/>
    </sheetView>
  </sheetViews>
  <sheetFormatPr defaultColWidth="9.125" defaultRowHeight="13.5"/>
  <cols>
    <col min="1" max="1" width="31.5" style="13" customWidth="1"/>
    <col min="2" max="3" width="14.375" style="13" customWidth="1"/>
    <col min="4" max="4" width="13" style="14" customWidth="1"/>
    <col min="5" max="5" width="9" style="14" hidden="1" customWidth="1"/>
    <col min="6" max="6" width="10.375" style="13" customWidth="1"/>
    <col min="7" max="7" width="15.875" style="13" customWidth="1"/>
    <col min="8" max="254" width="9.125" style="13" customWidth="1"/>
    <col min="255" max="16384" width="9.125" style="13"/>
  </cols>
  <sheetData>
    <row r="1" spans="1:6" ht="36.75" customHeight="1">
      <c r="A1" s="283" t="s">
        <v>541</v>
      </c>
      <c r="B1" s="284"/>
      <c r="C1" s="284"/>
      <c r="D1" s="284"/>
      <c r="E1" s="284"/>
      <c r="F1" s="284"/>
    </row>
    <row r="2" spans="1:6" s="1" customFormat="1" ht="21" customHeight="1">
      <c r="A2" s="3" t="s">
        <v>520</v>
      </c>
      <c r="B2" s="3"/>
      <c r="C2" s="4"/>
      <c r="D2" s="4"/>
      <c r="E2" s="4"/>
      <c r="F2" s="4" t="s">
        <v>2</v>
      </c>
    </row>
    <row r="3" spans="1:6" s="2" customFormat="1" ht="27.75" customHeight="1">
      <c r="A3" s="5" t="s">
        <v>3</v>
      </c>
      <c r="B3" s="5" t="s">
        <v>4</v>
      </c>
      <c r="C3" s="5" t="s">
        <v>33</v>
      </c>
      <c r="D3" s="5" t="s">
        <v>5</v>
      </c>
      <c r="E3" s="7" t="s">
        <v>35</v>
      </c>
      <c r="F3" s="7" t="s">
        <v>36</v>
      </c>
    </row>
    <row r="4" spans="1:6" s="1" customFormat="1" ht="21.75" customHeight="1">
      <c r="A4" s="8" t="s">
        <v>323</v>
      </c>
      <c r="B4" s="9">
        <v>41000</v>
      </c>
      <c r="C4" s="10">
        <v>93000</v>
      </c>
      <c r="D4" s="10">
        <v>93696</v>
      </c>
      <c r="E4" s="15"/>
      <c r="F4" s="15">
        <f>D4/C4</f>
        <v>1.0074838709677418</v>
      </c>
    </row>
    <row r="5" spans="1:6" s="1" customFormat="1" ht="21.75" customHeight="1">
      <c r="A5" s="8" t="s">
        <v>324</v>
      </c>
      <c r="B5" s="250">
        <v>2309</v>
      </c>
      <c r="C5" s="10">
        <v>2167</v>
      </c>
      <c r="D5" s="10">
        <v>2305</v>
      </c>
      <c r="E5" s="15">
        <v>2164</v>
      </c>
      <c r="F5" s="15">
        <f>D5/C5</f>
        <v>1.0636825103830181</v>
      </c>
    </row>
    <row r="6" spans="1:6" s="1" customFormat="1" ht="21.75" customHeight="1">
      <c r="A6" s="8" t="s">
        <v>325</v>
      </c>
      <c r="B6" s="16">
        <v>3000</v>
      </c>
      <c r="C6" s="10">
        <v>3000</v>
      </c>
      <c r="D6" s="10">
        <v>2683</v>
      </c>
      <c r="E6" s="15"/>
      <c r="F6" s="15">
        <f>D6/C6</f>
        <v>0.89433333333333331</v>
      </c>
    </row>
    <row r="7" spans="1:6" s="1" customFormat="1" ht="21.75" customHeight="1">
      <c r="A7" s="8" t="s">
        <v>324</v>
      </c>
      <c r="B7" s="250">
        <v>1500</v>
      </c>
      <c r="C7" s="10">
        <v>1500</v>
      </c>
      <c r="D7" s="10">
        <v>1300</v>
      </c>
      <c r="E7" s="15">
        <v>20</v>
      </c>
      <c r="F7" s="15">
        <f>D7/C7</f>
        <v>0.8666666666666667</v>
      </c>
    </row>
    <row r="8" spans="1:6" s="1" customFormat="1" ht="21.75" customHeight="1">
      <c r="A8" s="8" t="s">
        <v>326</v>
      </c>
      <c r="B8" s="9"/>
      <c r="C8" s="10"/>
      <c r="D8" s="10"/>
      <c r="E8" s="15"/>
      <c r="F8" s="15"/>
    </row>
    <row r="9" spans="1:6" s="1" customFormat="1" ht="21.75" customHeight="1">
      <c r="A9" s="8" t="s">
        <v>324</v>
      </c>
      <c r="B9" s="9"/>
      <c r="C9" s="10"/>
      <c r="D9" s="10"/>
      <c r="E9" s="15"/>
      <c r="F9" s="15"/>
    </row>
    <row r="10" spans="1:6" s="1" customFormat="1" ht="21.75" customHeight="1">
      <c r="A10" s="8"/>
      <c r="B10" s="9"/>
      <c r="C10" s="10"/>
      <c r="D10" s="17"/>
      <c r="E10" s="17"/>
      <c r="F10" s="15"/>
    </row>
    <row r="11" spans="1:6" s="1" customFormat="1" ht="21.75" customHeight="1">
      <c r="A11" s="8"/>
      <c r="B11" s="18"/>
      <c r="C11" s="19"/>
      <c r="D11" s="19"/>
      <c r="E11" s="19"/>
      <c r="F11" s="20"/>
    </row>
    <row r="12" spans="1:6" s="1" customFormat="1" ht="21.75" customHeight="1">
      <c r="A12" s="8" t="s">
        <v>327</v>
      </c>
      <c r="B12" s="21">
        <v>44000</v>
      </c>
      <c r="C12" s="21">
        <v>96000</v>
      </c>
      <c r="D12" s="21">
        <v>96379</v>
      </c>
      <c r="E12" s="20"/>
      <c r="F12" s="15">
        <f>D12/C12</f>
        <v>1.0039479166666667</v>
      </c>
    </row>
    <row r="13" spans="1:6" s="1" customFormat="1" ht="21.75" customHeight="1">
      <c r="A13" s="8" t="s">
        <v>328</v>
      </c>
      <c r="B13" s="21">
        <v>3809</v>
      </c>
      <c r="C13" s="21">
        <v>3667</v>
      </c>
      <c r="D13" s="21">
        <v>3605</v>
      </c>
      <c r="E13" s="20"/>
      <c r="F13" s="15">
        <f>D13/C13</f>
        <v>0.9830924461412599</v>
      </c>
    </row>
  </sheetData>
  <mergeCells count="1">
    <mergeCell ref="A1:F1"/>
  </mergeCells>
  <phoneticPr fontId="28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0" orientation="portrait"/>
  <headerFooter alignWithMargins="0">
    <oddFooter>&amp;C- &amp;P 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showZeros="0" workbookViewId="0">
      <selection activeCell="N23" sqref="N23"/>
    </sheetView>
  </sheetViews>
  <sheetFormatPr defaultColWidth="9.125" defaultRowHeight="13.5"/>
  <cols>
    <col min="1" max="1" width="28.625" style="2" customWidth="1"/>
    <col min="2" max="3" width="11.75" style="2" customWidth="1"/>
    <col min="4" max="4" width="13.25" style="2" customWidth="1"/>
    <col min="5" max="5" width="16" style="2" hidden="1" customWidth="1"/>
    <col min="6" max="6" width="15" style="2" customWidth="1"/>
    <col min="7" max="253" width="9.125" style="2" customWidth="1"/>
    <col min="254" max="16384" width="9.125" style="2"/>
  </cols>
  <sheetData>
    <row r="1" spans="1:6" ht="36.75" customHeight="1">
      <c r="A1" s="283" t="s">
        <v>542</v>
      </c>
      <c r="B1" s="284"/>
      <c r="C1" s="284"/>
      <c r="D1" s="284"/>
      <c r="E1" s="284"/>
      <c r="F1" s="284"/>
    </row>
    <row r="2" spans="1:6" s="1" customFormat="1" ht="23.25" customHeight="1">
      <c r="A2" s="3" t="s">
        <v>521</v>
      </c>
      <c r="B2" s="3"/>
      <c r="C2" s="4"/>
      <c r="D2" s="4"/>
      <c r="E2" s="4"/>
      <c r="F2" s="4" t="s">
        <v>2</v>
      </c>
    </row>
    <row r="3" spans="1:6" ht="25.5" customHeight="1">
      <c r="A3" s="5" t="s">
        <v>3</v>
      </c>
      <c r="B3" s="5" t="s">
        <v>4</v>
      </c>
      <c r="C3" s="5" t="s">
        <v>33</v>
      </c>
      <c r="D3" s="6" t="s">
        <v>5</v>
      </c>
      <c r="E3" s="7" t="s">
        <v>329</v>
      </c>
      <c r="F3" s="7" t="s">
        <v>36</v>
      </c>
    </row>
    <row r="4" spans="1:6" s="1" customFormat="1" ht="21.75" customHeight="1">
      <c r="A4" s="8" t="s">
        <v>330</v>
      </c>
      <c r="B4" s="250">
        <v>130000</v>
      </c>
      <c r="C4" s="10">
        <v>110000</v>
      </c>
      <c r="D4" s="10">
        <v>121271</v>
      </c>
      <c r="E4" s="11"/>
      <c r="F4" s="11">
        <f>D4/C4</f>
        <v>1.1024636363636364</v>
      </c>
    </row>
    <row r="5" spans="1:6" s="1" customFormat="1" ht="21.75" customHeight="1">
      <c r="A5" s="8" t="s">
        <v>331</v>
      </c>
      <c r="B5" s="9">
        <v>67409</v>
      </c>
      <c r="C5" s="10">
        <v>47500</v>
      </c>
      <c r="D5" s="10">
        <v>56309</v>
      </c>
      <c r="E5" s="11">
        <v>65899.999999599997</v>
      </c>
      <c r="F5" s="11">
        <f t="shared" ref="F5:F7" si="0">D5/C5</f>
        <v>1.1854526315789473</v>
      </c>
    </row>
    <row r="6" spans="1:6" s="1" customFormat="1" ht="21.75" customHeight="1">
      <c r="A6" s="8" t="s">
        <v>332</v>
      </c>
      <c r="B6" s="250">
        <v>6000</v>
      </c>
      <c r="C6" s="10">
        <v>6000</v>
      </c>
      <c r="D6" s="10">
        <v>13337</v>
      </c>
      <c r="E6" s="11"/>
      <c r="F6" s="11">
        <f t="shared" si="0"/>
        <v>2.2228333333333334</v>
      </c>
    </row>
    <row r="7" spans="1:6" s="1" customFormat="1" ht="21.75" customHeight="1">
      <c r="A7" s="8" t="s">
        <v>331</v>
      </c>
      <c r="B7" s="250">
        <v>5000</v>
      </c>
      <c r="C7" s="10">
        <v>5000</v>
      </c>
      <c r="D7" s="10">
        <v>11774</v>
      </c>
      <c r="E7" s="11">
        <v>737.23155599999996</v>
      </c>
      <c r="F7" s="11">
        <f t="shared" si="0"/>
        <v>2.3548</v>
      </c>
    </row>
    <row r="8" spans="1:6" s="1" customFormat="1" ht="21.75" customHeight="1">
      <c r="A8" s="8" t="s">
        <v>333</v>
      </c>
      <c r="B8" s="9"/>
      <c r="C8" s="10"/>
      <c r="D8" s="10"/>
      <c r="E8" s="11"/>
      <c r="F8" s="11"/>
    </row>
    <row r="9" spans="1:6" s="1" customFormat="1" ht="21.75" customHeight="1">
      <c r="A9" s="8" t="s">
        <v>331</v>
      </c>
      <c r="B9" s="9"/>
      <c r="C9" s="10"/>
      <c r="D9" s="10"/>
      <c r="E9" s="11"/>
      <c r="F9" s="11"/>
    </row>
    <row r="10" spans="1:6" s="1" customFormat="1" ht="21.75" customHeight="1">
      <c r="A10" s="8"/>
      <c r="B10" s="9"/>
      <c r="C10" s="10"/>
      <c r="D10" s="10"/>
      <c r="E10" s="11"/>
      <c r="F10" s="11"/>
    </row>
    <row r="11" spans="1:6" s="1" customFormat="1" ht="21.75" customHeight="1">
      <c r="A11" s="8"/>
      <c r="B11" s="9"/>
      <c r="C11" s="10"/>
      <c r="D11" s="10"/>
      <c r="E11" s="11"/>
      <c r="F11" s="11"/>
    </row>
    <row r="12" spans="1:6" s="1" customFormat="1" ht="21.75" customHeight="1">
      <c r="A12" s="8" t="s">
        <v>334</v>
      </c>
      <c r="B12" s="12">
        <f>SUM(B4,B6,B8)</f>
        <v>136000</v>
      </c>
      <c r="C12" s="12">
        <f t="shared" ref="C12:D12" si="1">SUM(C4,C6,C8)</f>
        <v>116000</v>
      </c>
      <c r="D12" s="12">
        <f t="shared" si="1"/>
        <v>134608</v>
      </c>
      <c r="E12" s="11"/>
      <c r="F12" s="11">
        <f t="shared" ref="F12:F13" si="2">D12/C12</f>
        <v>1.1604137931034482</v>
      </c>
    </row>
    <row r="13" spans="1:6" s="1" customFormat="1" ht="21.75" customHeight="1">
      <c r="A13" s="8" t="s">
        <v>335</v>
      </c>
      <c r="B13" s="12">
        <f>SUM(B5,B7,B9)</f>
        <v>72409</v>
      </c>
      <c r="C13" s="12">
        <f t="shared" ref="C13:D13" si="3">SUM(C5,C7,C9)</f>
        <v>52500</v>
      </c>
      <c r="D13" s="12">
        <f t="shared" si="3"/>
        <v>68083</v>
      </c>
      <c r="E13" s="11"/>
      <c r="F13" s="11">
        <f t="shared" si="2"/>
        <v>1.2968190476190475</v>
      </c>
    </row>
  </sheetData>
  <mergeCells count="1">
    <mergeCell ref="A1:F1"/>
  </mergeCells>
  <phoneticPr fontId="28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0" orientation="portrait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showZeros="0" zoomScaleNormal="100" workbookViewId="0">
      <pane xSplit="1" ySplit="3" topLeftCell="B64" activePane="bottomRight" state="frozen"/>
      <selection activeCell="O19" sqref="O19"/>
      <selection pane="topRight" activeCell="O19" sqref="O19"/>
      <selection pane="bottomLeft" activeCell="O19" sqref="O19"/>
      <selection pane="bottomRight" activeCell="J77" sqref="J77"/>
    </sheetView>
  </sheetViews>
  <sheetFormatPr defaultRowHeight="13.5"/>
  <cols>
    <col min="1" max="1" width="41.75" style="85" customWidth="1"/>
    <col min="2" max="3" width="11.25" style="85" customWidth="1"/>
    <col min="4" max="4" width="11.25" style="201" customWidth="1"/>
    <col min="5" max="5" width="13" style="85" hidden="1" customWidth="1"/>
    <col min="6" max="6" width="14.5" style="85" customWidth="1"/>
    <col min="7" max="243" width="9.125" style="85" customWidth="1"/>
    <col min="244" max="16384" width="9" style="85"/>
  </cols>
  <sheetData>
    <row r="1" spans="1:10" s="200" customFormat="1" ht="18.75" customHeight="1">
      <c r="A1" s="253" t="s">
        <v>549</v>
      </c>
      <c r="B1" s="254"/>
      <c r="C1" s="254"/>
      <c r="D1" s="254"/>
      <c r="E1" s="254"/>
      <c r="F1" s="254"/>
    </row>
    <row r="2" spans="1:10" s="81" customFormat="1" ht="12.75" customHeight="1">
      <c r="A2" s="202" t="s">
        <v>32</v>
      </c>
      <c r="B2" s="202"/>
      <c r="C2" s="203"/>
      <c r="D2" s="204"/>
      <c r="E2" s="203"/>
      <c r="F2" s="203" t="s">
        <v>2</v>
      </c>
    </row>
    <row r="3" spans="1:10" s="82" customFormat="1" ht="24.75" customHeight="1">
      <c r="A3" s="27" t="s">
        <v>3</v>
      </c>
      <c r="B3" s="27" t="s">
        <v>4</v>
      </c>
      <c r="C3" s="27" t="s">
        <v>33</v>
      </c>
      <c r="D3" s="111" t="s">
        <v>5</v>
      </c>
      <c r="E3" s="27" t="s">
        <v>35</v>
      </c>
      <c r="F3" s="28" t="s">
        <v>36</v>
      </c>
    </row>
    <row r="4" spans="1:10" s="81" customFormat="1" ht="16.5" customHeight="1">
      <c r="A4" s="205" t="s">
        <v>37</v>
      </c>
      <c r="B4" s="206">
        <f>SUM(B5,B21)</f>
        <v>2309</v>
      </c>
      <c r="C4" s="206">
        <f>SUM(C5,C21)</f>
        <v>2167</v>
      </c>
      <c r="D4" s="206">
        <f t="shared" ref="D4" si="0">SUM(D5,D21)</f>
        <v>2305</v>
      </c>
      <c r="E4" s="15"/>
      <c r="F4" s="15">
        <f>D4/C4</f>
        <v>1.0636825103830181</v>
      </c>
    </row>
    <row r="5" spans="1:10" s="81" customFormat="1" ht="16.5" customHeight="1">
      <c r="A5" s="207" t="s">
        <v>38</v>
      </c>
      <c r="B5" s="206">
        <f>SUM(B6:B20)</f>
        <v>10</v>
      </c>
      <c r="C5" s="206">
        <f>SUM(C6:C20)</f>
        <v>7</v>
      </c>
      <c r="D5" s="206">
        <f t="shared" ref="D5" si="1">SUM(D6:D20)</f>
        <v>8</v>
      </c>
      <c r="E5" s="15"/>
      <c r="F5" s="15">
        <f>D5/C5</f>
        <v>1.1428571428571428</v>
      </c>
    </row>
    <row r="6" spans="1:10" s="81" customFormat="1" ht="16.5" customHeight="1">
      <c r="A6" s="207" t="s">
        <v>9</v>
      </c>
      <c r="B6" s="206"/>
      <c r="C6" s="206">
        <v>2</v>
      </c>
      <c r="D6" s="208">
        <v>2</v>
      </c>
      <c r="E6" s="15"/>
      <c r="F6" s="15"/>
    </row>
    <row r="7" spans="1:10" s="81" customFormat="1" ht="16.5" customHeight="1">
      <c r="A7" s="207" t="s">
        <v>10</v>
      </c>
      <c r="B7" s="206"/>
      <c r="C7" s="206"/>
      <c r="D7" s="208"/>
      <c r="E7" s="15"/>
      <c r="F7" s="15"/>
    </row>
    <row r="8" spans="1:10" s="81" customFormat="1" ht="16.5" customHeight="1">
      <c r="A8" s="207" t="s">
        <v>11</v>
      </c>
      <c r="B8" s="206">
        <v>10</v>
      </c>
      <c r="C8" s="206">
        <v>5</v>
      </c>
      <c r="D8" s="208">
        <v>6</v>
      </c>
      <c r="E8" s="15"/>
      <c r="F8" s="15">
        <f>D8/C8</f>
        <v>1.2</v>
      </c>
    </row>
    <row r="9" spans="1:10" s="81" customFormat="1" ht="16.5" customHeight="1">
      <c r="A9" s="207" t="s">
        <v>12</v>
      </c>
      <c r="B9" s="206"/>
      <c r="C9" s="206"/>
      <c r="D9" s="208"/>
      <c r="E9" s="15"/>
      <c r="F9" s="15"/>
    </row>
    <row r="10" spans="1:10" s="81" customFormat="1" ht="16.5" customHeight="1">
      <c r="A10" s="207" t="s">
        <v>13</v>
      </c>
      <c r="B10" s="206"/>
      <c r="C10" s="206"/>
      <c r="D10" s="208"/>
      <c r="E10" s="15"/>
      <c r="F10" s="15"/>
    </row>
    <row r="11" spans="1:10" s="81" customFormat="1" ht="16.5" customHeight="1">
      <c r="A11" s="207" t="s">
        <v>14</v>
      </c>
      <c r="B11" s="206"/>
      <c r="C11" s="206"/>
      <c r="D11" s="208"/>
      <c r="E11" s="15"/>
      <c r="F11" s="15"/>
    </row>
    <row r="12" spans="1:10" s="81" customFormat="1" ht="16.5" customHeight="1">
      <c r="A12" s="207" t="s">
        <v>15</v>
      </c>
      <c r="B12" s="206"/>
      <c r="C12" s="206"/>
      <c r="D12" s="208"/>
      <c r="E12" s="15"/>
      <c r="F12" s="15"/>
    </row>
    <row r="13" spans="1:10" s="81" customFormat="1" ht="16.5" customHeight="1">
      <c r="A13" s="207" t="s">
        <v>16</v>
      </c>
      <c r="B13" s="206"/>
      <c r="C13" s="206"/>
      <c r="D13" s="208"/>
      <c r="E13" s="15"/>
      <c r="F13" s="15"/>
    </row>
    <row r="14" spans="1:10" s="81" customFormat="1" ht="16.5" customHeight="1">
      <c r="A14" s="207" t="s">
        <v>17</v>
      </c>
      <c r="B14" s="206"/>
      <c r="C14" s="206"/>
      <c r="D14" s="208"/>
      <c r="E14" s="15"/>
      <c r="F14" s="15"/>
    </row>
    <row r="15" spans="1:10" s="81" customFormat="1" ht="16.5" customHeight="1">
      <c r="A15" s="207" t="s">
        <v>18</v>
      </c>
      <c r="B15" s="206"/>
      <c r="C15" s="206"/>
      <c r="D15" s="208"/>
      <c r="E15" s="15"/>
      <c r="F15" s="15"/>
      <c r="G15" s="81">
        <f t="shared" ref="G15" si="2">D15/10000</f>
        <v>0</v>
      </c>
    </row>
    <row r="16" spans="1:10" s="81" customFormat="1" ht="16.5" customHeight="1">
      <c r="A16" s="207" t="s">
        <v>19</v>
      </c>
      <c r="B16" s="206"/>
      <c r="C16" s="206"/>
      <c r="D16" s="208"/>
      <c r="E16" s="15"/>
      <c r="F16" s="15"/>
      <c r="J16" s="81" t="s">
        <v>546</v>
      </c>
    </row>
    <row r="17" spans="1:6" s="81" customFormat="1" ht="16.5" customHeight="1">
      <c r="A17" s="207" t="s">
        <v>20</v>
      </c>
      <c r="B17" s="206"/>
      <c r="C17" s="206"/>
      <c r="D17" s="208"/>
      <c r="E17" s="15"/>
      <c r="F17" s="15"/>
    </row>
    <row r="18" spans="1:6" s="81" customFormat="1" ht="16.5" customHeight="1">
      <c r="A18" s="207" t="s">
        <v>21</v>
      </c>
      <c r="B18" s="206"/>
      <c r="C18" s="206"/>
      <c r="D18" s="208"/>
      <c r="E18" s="15"/>
      <c r="F18" s="15"/>
    </row>
    <row r="19" spans="1:6" s="81" customFormat="1" ht="16.5" customHeight="1">
      <c r="A19" s="207" t="s">
        <v>22</v>
      </c>
      <c r="B19" s="206"/>
      <c r="C19" s="206"/>
      <c r="D19" s="208"/>
      <c r="E19" s="15"/>
      <c r="F19" s="15"/>
    </row>
    <row r="20" spans="1:6" s="81" customFormat="1" ht="16.5" customHeight="1">
      <c r="A20" s="207" t="s">
        <v>23</v>
      </c>
      <c r="B20" s="206"/>
      <c r="C20" s="206"/>
      <c r="D20" s="208">
        <v>0</v>
      </c>
      <c r="E20" s="15"/>
      <c r="F20" s="15"/>
    </row>
    <row r="21" spans="1:6" s="81" customFormat="1" ht="16.5" customHeight="1">
      <c r="A21" s="207" t="s">
        <v>39</v>
      </c>
      <c r="B21" s="206">
        <f>SUM(B22:B27)</f>
        <v>2299</v>
      </c>
      <c r="C21" s="206">
        <f>SUM(C22:C27)</f>
        <v>2160</v>
      </c>
      <c r="D21" s="206">
        <f t="shared" ref="D21" si="3">SUM(D22:D27)</f>
        <v>2297</v>
      </c>
      <c r="E21" s="15"/>
      <c r="F21" s="15">
        <f t="shared" ref="F21:F73" si="4">D21/C21</f>
        <v>1.063425925925926</v>
      </c>
    </row>
    <row r="22" spans="1:6" s="81" customFormat="1" ht="16.5" customHeight="1">
      <c r="A22" s="207" t="s">
        <v>25</v>
      </c>
      <c r="B22" s="206">
        <v>1799</v>
      </c>
      <c r="C22" s="206">
        <v>1800</v>
      </c>
      <c r="D22" s="208">
        <v>1855</v>
      </c>
      <c r="E22" s="15"/>
      <c r="F22" s="15">
        <f t="shared" si="4"/>
        <v>1.0305555555555554</v>
      </c>
    </row>
    <row r="23" spans="1:6" s="81" customFormat="1" ht="16.5" customHeight="1">
      <c r="A23" s="207" t="s">
        <v>26</v>
      </c>
      <c r="B23" s="206">
        <v>50</v>
      </c>
      <c r="C23" s="206">
        <v>15</v>
      </c>
      <c r="D23" s="208">
        <v>19</v>
      </c>
      <c r="E23" s="15"/>
      <c r="F23" s="15">
        <f t="shared" si="4"/>
        <v>1.2666666666666666</v>
      </c>
    </row>
    <row r="24" spans="1:6" s="81" customFormat="1" ht="16.5" customHeight="1">
      <c r="A24" s="207" t="s">
        <v>27</v>
      </c>
      <c r="B24" s="206">
        <v>200</v>
      </c>
      <c r="C24" s="206">
        <v>240</v>
      </c>
      <c r="D24" s="208">
        <v>304</v>
      </c>
      <c r="E24" s="15"/>
      <c r="F24" s="15">
        <f t="shared" si="4"/>
        <v>1.2666666666666666</v>
      </c>
    </row>
    <row r="25" spans="1:6" s="81" customFormat="1" ht="16.5" customHeight="1">
      <c r="A25" s="205" t="s">
        <v>28</v>
      </c>
      <c r="B25" s="206"/>
      <c r="C25" s="206"/>
      <c r="D25" s="208"/>
      <c r="E25" s="15"/>
      <c r="F25" s="15"/>
    </row>
    <row r="26" spans="1:6" s="81" customFormat="1" ht="16.5" customHeight="1">
      <c r="A26" s="205" t="s">
        <v>29</v>
      </c>
      <c r="B26" s="206">
        <v>150</v>
      </c>
      <c r="C26" s="206">
        <v>60</v>
      </c>
      <c r="D26" s="208">
        <v>69</v>
      </c>
      <c r="E26" s="15"/>
      <c r="F26" s="15">
        <f t="shared" si="4"/>
        <v>1.1499999999999999</v>
      </c>
    </row>
    <row r="27" spans="1:6" s="81" customFormat="1" ht="16.5" customHeight="1">
      <c r="A27" s="205" t="s">
        <v>30</v>
      </c>
      <c r="B27" s="206">
        <v>100</v>
      </c>
      <c r="C27" s="206">
        <v>45</v>
      </c>
      <c r="D27" s="208">
        <v>50</v>
      </c>
      <c r="E27" s="15"/>
      <c r="F27" s="15">
        <f t="shared" si="4"/>
        <v>1.1111111111111112</v>
      </c>
    </row>
    <row r="28" spans="1:6" s="81" customFormat="1" ht="16.5" customHeight="1">
      <c r="A28" s="207" t="s">
        <v>40</v>
      </c>
      <c r="B28" s="206">
        <f>SUM(B29,B33,B67,B89,B86,B90)</f>
        <v>114371</v>
      </c>
      <c r="C28" s="206">
        <f>SUM(C29,C33,C67,C89,C86,C90)</f>
        <v>114371</v>
      </c>
      <c r="D28" s="206">
        <f>SUM(D29,D33,D67,D89,D86,D90)</f>
        <v>84541.062999999995</v>
      </c>
      <c r="E28" s="15"/>
      <c r="F28" s="15">
        <f t="shared" si="4"/>
        <v>0.73918268617044525</v>
      </c>
    </row>
    <row r="29" spans="1:6" s="81" customFormat="1" ht="16.5" customHeight="1">
      <c r="A29" s="209" t="s">
        <v>41</v>
      </c>
      <c r="B29" s="208">
        <f>SUM(B30:B32)</f>
        <v>1720</v>
      </c>
      <c r="C29" s="208">
        <f>SUM(C30:C32)</f>
        <v>1720</v>
      </c>
      <c r="D29" s="208">
        <f>SUM(D30:D32)</f>
        <v>1720</v>
      </c>
      <c r="E29" s="15"/>
      <c r="F29" s="15">
        <f t="shared" si="4"/>
        <v>1</v>
      </c>
    </row>
    <row r="30" spans="1:6" s="81" customFormat="1" ht="16.5" customHeight="1">
      <c r="A30" s="209" t="s">
        <v>42</v>
      </c>
      <c r="B30" s="208">
        <v>41</v>
      </c>
      <c r="C30" s="208">
        <v>41</v>
      </c>
      <c r="D30" s="208">
        <v>41</v>
      </c>
      <c r="E30" s="15"/>
      <c r="F30" s="15">
        <f t="shared" si="4"/>
        <v>1</v>
      </c>
    </row>
    <row r="31" spans="1:6" s="81" customFormat="1" ht="16.5" customHeight="1">
      <c r="A31" s="209" t="s">
        <v>43</v>
      </c>
      <c r="B31" s="208">
        <v>17</v>
      </c>
      <c r="C31" s="208">
        <v>17</v>
      </c>
      <c r="D31" s="208">
        <v>17</v>
      </c>
      <c r="E31" s="15"/>
      <c r="F31" s="15">
        <f t="shared" si="4"/>
        <v>1</v>
      </c>
    </row>
    <row r="32" spans="1:6" s="81" customFormat="1" ht="16.5" customHeight="1">
      <c r="A32" s="205" t="s">
        <v>44</v>
      </c>
      <c r="B32" s="208">
        <v>1662</v>
      </c>
      <c r="C32" s="208">
        <v>1662</v>
      </c>
      <c r="D32" s="208">
        <v>1662</v>
      </c>
      <c r="E32" s="15"/>
      <c r="F32" s="15">
        <f t="shared" si="4"/>
        <v>1</v>
      </c>
    </row>
    <row r="33" spans="1:6" s="81" customFormat="1" ht="16.5" customHeight="1">
      <c r="A33" s="210" t="s">
        <v>45</v>
      </c>
      <c r="B33" s="206">
        <f>SUM(B34:B66)</f>
        <v>65000</v>
      </c>
      <c r="C33" s="206">
        <f>SUM(C34:C66)</f>
        <v>65000</v>
      </c>
      <c r="D33" s="206">
        <f>SUM(D34:D66)</f>
        <v>45146</v>
      </c>
      <c r="E33" s="15"/>
      <c r="F33" s="15">
        <f t="shared" si="4"/>
        <v>0.69455384615384619</v>
      </c>
    </row>
    <row r="34" spans="1:6" s="81" customFormat="1" ht="16.5" customHeight="1">
      <c r="A34" s="211" t="s">
        <v>46</v>
      </c>
      <c r="B34" s="206"/>
      <c r="C34" s="206"/>
      <c r="D34" s="208"/>
      <c r="E34" s="15"/>
      <c r="F34" s="15"/>
    </row>
    <row r="35" spans="1:6" s="81" customFormat="1" ht="16.5" customHeight="1">
      <c r="A35" s="212" t="s">
        <v>47</v>
      </c>
      <c r="B35" s="206">
        <v>4500</v>
      </c>
      <c r="C35" s="206">
        <v>4500</v>
      </c>
      <c r="D35" s="208">
        <v>1344</v>
      </c>
      <c r="E35" s="15"/>
      <c r="F35" s="15">
        <f t="shared" si="4"/>
        <v>0.29866666666666669</v>
      </c>
    </row>
    <row r="36" spans="1:6" s="81" customFormat="1" ht="16.5" customHeight="1">
      <c r="A36" s="213" t="s">
        <v>48</v>
      </c>
      <c r="B36" s="206">
        <v>25764</v>
      </c>
      <c r="C36" s="206">
        <v>25764</v>
      </c>
      <c r="D36" s="208">
        <v>23950</v>
      </c>
      <c r="E36" s="15"/>
      <c r="F36" s="15">
        <f t="shared" si="4"/>
        <v>0.92959167831082135</v>
      </c>
    </row>
    <row r="37" spans="1:6" s="81" customFormat="1" ht="16.5" customHeight="1">
      <c r="A37" s="213" t="s">
        <v>49</v>
      </c>
      <c r="B37" s="206">
        <v>300</v>
      </c>
      <c r="C37" s="206">
        <v>300</v>
      </c>
      <c r="D37" s="208">
        <v>390</v>
      </c>
      <c r="E37" s="15"/>
      <c r="F37" s="15">
        <f t="shared" si="4"/>
        <v>1.3</v>
      </c>
    </row>
    <row r="38" spans="1:6" s="81" customFormat="1" ht="16.5" customHeight="1">
      <c r="A38" s="213" t="s">
        <v>50</v>
      </c>
      <c r="B38" s="206"/>
      <c r="C38" s="206"/>
      <c r="D38" s="208"/>
      <c r="E38" s="15"/>
      <c r="F38" s="15"/>
    </row>
    <row r="39" spans="1:6" s="81" customFormat="1" ht="16.5" customHeight="1">
      <c r="A39" s="213" t="s">
        <v>51</v>
      </c>
      <c r="B39" s="206"/>
      <c r="C39" s="206"/>
      <c r="D39" s="208"/>
      <c r="E39" s="15"/>
      <c r="F39" s="15"/>
    </row>
    <row r="40" spans="1:6" s="81" customFormat="1" ht="16.5" customHeight="1">
      <c r="A40" s="213" t="s">
        <v>52</v>
      </c>
      <c r="B40" s="206"/>
      <c r="C40" s="206"/>
      <c r="D40" s="208"/>
      <c r="E40" s="15"/>
      <c r="F40" s="15"/>
    </row>
    <row r="41" spans="1:6" s="81" customFormat="1" ht="16.5" customHeight="1">
      <c r="A41" s="213" t="s">
        <v>53</v>
      </c>
      <c r="B41" s="206"/>
      <c r="C41" s="206"/>
      <c r="D41" s="208"/>
      <c r="E41" s="15"/>
      <c r="F41" s="15"/>
    </row>
    <row r="42" spans="1:6" s="81" customFormat="1" ht="16.5" customHeight="1">
      <c r="A42" s="213" t="s">
        <v>54</v>
      </c>
      <c r="B42" s="206"/>
      <c r="C42" s="206"/>
      <c r="D42" s="208"/>
      <c r="E42" s="15"/>
      <c r="F42" s="15"/>
    </row>
    <row r="43" spans="1:6" s="81" customFormat="1" ht="16.5" customHeight="1">
      <c r="A43" s="213" t="s">
        <v>55</v>
      </c>
      <c r="B43" s="206"/>
      <c r="C43" s="206"/>
      <c r="D43" s="208"/>
      <c r="E43" s="15"/>
      <c r="F43" s="15"/>
    </row>
    <row r="44" spans="1:6" s="81" customFormat="1" ht="16.5" customHeight="1">
      <c r="A44" s="212" t="s">
        <v>56</v>
      </c>
      <c r="B44" s="206"/>
      <c r="C44" s="206"/>
      <c r="D44" s="208"/>
      <c r="E44" s="15"/>
      <c r="F44" s="15"/>
    </row>
    <row r="45" spans="1:6" s="81" customFormat="1" ht="16.5" customHeight="1">
      <c r="A45" s="213" t="s">
        <v>57</v>
      </c>
      <c r="B45" s="206"/>
      <c r="C45" s="206"/>
      <c r="D45" s="208"/>
      <c r="E45" s="15"/>
      <c r="F45" s="15"/>
    </row>
    <row r="46" spans="1:6" s="81" customFormat="1" ht="16.5" customHeight="1">
      <c r="A46" s="213" t="s">
        <v>421</v>
      </c>
      <c r="B46" s="206">
        <v>-1000</v>
      </c>
      <c r="C46" s="206">
        <v>-1000</v>
      </c>
      <c r="D46" s="208">
        <v>-1027</v>
      </c>
      <c r="E46" s="15"/>
      <c r="F46" s="15">
        <f t="shared" si="4"/>
        <v>1.0269999999999999</v>
      </c>
    </row>
    <row r="47" spans="1:6" s="81" customFormat="1" ht="16.5" customHeight="1">
      <c r="A47" s="213" t="s">
        <v>58</v>
      </c>
      <c r="B47" s="206"/>
      <c r="C47" s="206"/>
      <c r="D47" s="208">
        <v>597</v>
      </c>
      <c r="E47" s="15"/>
      <c r="F47" s="15"/>
    </row>
    <row r="48" spans="1:6" s="81" customFormat="1" ht="16.5" customHeight="1">
      <c r="A48" s="213" t="s">
        <v>59</v>
      </c>
      <c r="B48" s="206"/>
      <c r="C48" s="206"/>
      <c r="D48" s="208"/>
      <c r="E48" s="15"/>
      <c r="F48" s="15"/>
    </row>
    <row r="49" spans="1:8" s="81" customFormat="1" ht="16.5" customHeight="1">
      <c r="A49" s="213" t="s">
        <v>60</v>
      </c>
      <c r="B49" s="206">
        <v>7800</v>
      </c>
      <c r="C49" s="206">
        <v>7800</v>
      </c>
      <c r="D49" s="208">
        <v>3415</v>
      </c>
      <c r="E49" s="15"/>
      <c r="F49" s="15">
        <f t="shared" si="4"/>
        <v>0.43782051282051282</v>
      </c>
    </row>
    <row r="50" spans="1:8" s="81" customFormat="1" ht="16.5" customHeight="1">
      <c r="A50" s="213" t="s">
        <v>61</v>
      </c>
      <c r="B50" s="206"/>
      <c r="C50" s="206"/>
      <c r="D50" s="208">
        <v>201</v>
      </c>
      <c r="E50" s="15"/>
      <c r="F50" s="15"/>
    </row>
    <row r="51" spans="1:8" s="81" customFormat="1" ht="16.5" customHeight="1">
      <c r="A51" s="213" t="s">
        <v>62</v>
      </c>
      <c r="B51" s="206"/>
      <c r="C51" s="206"/>
      <c r="D51" s="208">
        <v>10</v>
      </c>
      <c r="E51" s="15"/>
      <c r="F51" s="15"/>
    </row>
    <row r="52" spans="1:8">
      <c r="A52" s="213" t="s">
        <v>63</v>
      </c>
      <c r="B52" s="206"/>
      <c r="C52" s="206"/>
      <c r="D52" s="208"/>
      <c r="E52" s="15"/>
      <c r="F52" s="15"/>
      <c r="H52" s="81"/>
    </row>
    <row r="53" spans="1:8">
      <c r="A53" s="213" t="s">
        <v>64</v>
      </c>
      <c r="B53" s="206">
        <v>2000</v>
      </c>
      <c r="C53" s="206">
        <v>2000</v>
      </c>
      <c r="D53" s="208">
        <v>1328</v>
      </c>
      <c r="E53" s="15"/>
      <c r="F53" s="15">
        <f t="shared" si="4"/>
        <v>0.66400000000000003</v>
      </c>
      <c r="H53" s="81"/>
    </row>
    <row r="54" spans="1:8">
      <c r="A54" s="213" t="s">
        <v>65</v>
      </c>
      <c r="B54" s="206"/>
      <c r="C54" s="206"/>
      <c r="D54" s="208"/>
      <c r="E54" s="15"/>
      <c r="F54" s="15"/>
      <c r="H54" s="81"/>
    </row>
    <row r="55" spans="1:8">
      <c r="A55" s="213" t="s">
        <v>66</v>
      </c>
      <c r="B55" s="206">
        <v>800</v>
      </c>
      <c r="C55" s="206">
        <v>800</v>
      </c>
      <c r="D55" s="208">
        <v>1184</v>
      </c>
      <c r="E55" s="15"/>
      <c r="F55" s="15">
        <f t="shared" si="4"/>
        <v>1.48</v>
      </c>
      <c r="H55" s="81"/>
    </row>
    <row r="56" spans="1:8">
      <c r="A56" s="213" t="s">
        <v>67</v>
      </c>
      <c r="B56" s="206">
        <v>3200</v>
      </c>
      <c r="C56" s="206">
        <v>3200</v>
      </c>
      <c r="D56" s="208">
        <v>2365</v>
      </c>
      <c r="E56" s="15"/>
      <c r="F56" s="15">
        <f t="shared" si="4"/>
        <v>0.73906249999999996</v>
      </c>
      <c r="H56" s="81"/>
    </row>
    <row r="57" spans="1:8">
      <c r="A57" s="213" t="s">
        <v>547</v>
      </c>
      <c r="B57" s="206"/>
      <c r="C57" s="206"/>
      <c r="D57" s="208">
        <v>25</v>
      </c>
      <c r="E57" s="15"/>
      <c r="F57" s="15"/>
      <c r="H57" s="81"/>
    </row>
    <row r="58" spans="1:8">
      <c r="A58" s="213" t="s">
        <v>68</v>
      </c>
      <c r="B58" s="206">
        <v>200</v>
      </c>
      <c r="C58" s="206">
        <v>200</v>
      </c>
      <c r="D58" s="208">
        <v>111</v>
      </c>
      <c r="E58" s="15"/>
      <c r="F58" s="15">
        <f t="shared" si="4"/>
        <v>0.55500000000000005</v>
      </c>
      <c r="H58" s="81"/>
    </row>
    <row r="59" spans="1:8">
      <c r="A59" s="213" t="s">
        <v>69</v>
      </c>
      <c r="B59" s="206">
        <v>12500</v>
      </c>
      <c r="C59" s="206">
        <v>12500</v>
      </c>
      <c r="D59" s="208">
        <v>4681</v>
      </c>
      <c r="E59" s="15"/>
      <c r="F59" s="15">
        <f t="shared" si="4"/>
        <v>0.37447999999999998</v>
      </c>
      <c r="H59" s="81"/>
    </row>
    <row r="60" spans="1:8">
      <c r="A60" s="213" t="s">
        <v>70</v>
      </c>
      <c r="B60" s="206">
        <v>1200</v>
      </c>
      <c r="C60" s="206">
        <v>1200</v>
      </c>
      <c r="D60" s="208">
        <v>493</v>
      </c>
      <c r="E60" s="15"/>
      <c r="F60" s="15">
        <f t="shared" si="4"/>
        <v>0.41083333333333333</v>
      </c>
      <c r="H60" s="81"/>
    </row>
    <row r="61" spans="1:8">
      <c r="A61" s="213" t="s">
        <v>71</v>
      </c>
      <c r="B61" s="206"/>
      <c r="C61" s="206"/>
      <c r="D61" s="208"/>
      <c r="E61" s="15"/>
      <c r="F61" s="15"/>
      <c r="H61" s="81"/>
    </row>
    <row r="62" spans="1:8">
      <c r="A62" s="213" t="s">
        <v>72</v>
      </c>
      <c r="B62" s="206">
        <v>6550</v>
      </c>
      <c r="C62" s="206">
        <v>6550</v>
      </c>
      <c r="D62" s="208">
        <v>3764</v>
      </c>
      <c r="E62" s="15"/>
      <c r="F62" s="15">
        <f t="shared" si="4"/>
        <v>0.57465648854961837</v>
      </c>
      <c r="H62" s="81"/>
    </row>
    <row r="63" spans="1:8">
      <c r="A63" s="213" t="s">
        <v>73</v>
      </c>
      <c r="B63" s="206">
        <v>37</v>
      </c>
      <c r="C63" s="206">
        <v>37</v>
      </c>
      <c r="D63" s="208">
        <v>2227</v>
      </c>
      <c r="E63" s="15"/>
      <c r="F63" s="15">
        <f t="shared" si="4"/>
        <v>60.189189189189186</v>
      </c>
      <c r="H63" s="81"/>
    </row>
    <row r="64" spans="1:8">
      <c r="A64" s="213" t="s">
        <v>420</v>
      </c>
      <c r="B64" s="206"/>
      <c r="C64" s="206"/>
      <c r="D64" s="208">
        <v>60</v>
      </c>
      <c r="E64" s="15"/>
      <c r="F64" s="15"/>
      <c r="H64" s="81"/>
    </row>
    <row r="65" spans="1:8">
      <c r="A65" s="213" t="s">
        <v>74</v>
      </c>
      <c r="B65" s="206">
        <v>195</v>
      </c>
      <c r="C65" s="206">
        <v>195</v>
      </c>
      <c r="D65" s="208"/>
      <c r="E65" s="15"/>
      <c r="F65" s="15">
        <f t="shared" si="4"/>
        <v>0</v>
      </c>
      <c r="H65" s="81"/>
    </row>
    <row r="66" spans="1:8">
      <c r="A66" s="213" t="s">
        <v>75</v>
      </c>
      <c r="B66" s="206">
        <v>954</v>
      </c>
      <c r="C66" s="206">
        <v>954</v>
      </c>
      <c r="D66" s="208">
        <v>28</v>
      </c>
      <c r="E66" s="15"/>
      <c r="F66" s="15">
        <f t="shared" si="4"/>
        <v>2.9350104821802937E-2</v>
      </c>
      <c r="H66" s="81"/>
    </row>
    <row r="67" spans="1:8">
      <c r="A67" s="214" t="s">
        <v>76</v>
      </c>
      <c r="B67" s="206">
        <f>SUM(B68:B85)</f>
        <v>28651</v>
      </c>
      <c r="C67" s="206">
        <f t="shared" ref="C67" si="5">SUM(C68:C85)</f>
        <v>28651</v>
      </c>
      <c r="D67" s="206">
        <f>SUM(D68:D85)</f>
        <v>13570.063</v>
      </c>
      <c r="E67" s="15"/>
      <c r="F67" s="15">
        <f t="shared" si="4"/>
        <v>0.47363313671425084</v>
      </c>
    </row>
    <row r="68" spans="1:8">
      <c r="A68" s="215" t="s">
        <v>77</v>
      </c>
      <c r="B68" s="206">
        <v>400</v>
      </c>
      <c r="C68" s="206">
        <v>400</v>
      </c>
      <c r="D68" s="208">
        <v>178</v>
      </c>
      <c r="E68" s="15"/>
      <c r="F68" s="15">
        <f t="shared" si="4"/>
        <v>0.44500000000000001</v>
      </c>
      <c r="G68" s="85">
        <f>ROUND(D68/10000,0)</f>
        <v>0</v>
      </c>
    </row>
    <row r="69" spans="1:8">
      <c r="A69" s="215" t="s">
        <v>78</v>
      </c>
      <c r="B69" s="206"/>
      <c r="C69" s="206"/>
      <c r="D69" s="208"/>
      <c r="E69" s="15"/>
      <c r="F69" s="15"/>
      <c r="G69" s="85">
        <f t="shared" ref="G69:G83" si="6">ROUND(D69/10000,0)</f>
        <v>0</v>
      </c>
    </row>
    <row r="70" spans="1:8">
      <c r="A70" s="215" t="s">
        <v>79</v>
      </c>
      <c r="B70" s="206">
        <v>2100</v>
      </c>
      <c r="C70" s="206">
        <v>2100</v>
      </c>
      <c r="D70" s="208">
        <v>590.26300000000003</v>
      </c>
      <c r="E70" s="15"/>
      <c r="F70" s="15">
        <f t="shared" si="4"/>
        <v>0.28107761904761908</v>
      </c>
      <c r="G70" s="85">
        <f t="shared" si="6"/>
        <v>0</v>
      </c>
    </row>
    <row r="71" spans="1:8">
      <c r="A71" s="215" t="s">
        <v>80</v>
      </c>
      <c r="B71" s="206">
        <v>300</v>
      </c>
      <c r="C71" s="206">
        <v>300</v>
      </c>
      <c r="D71" s="208"/>
      <c r="E71" s="15"/>
      <c r="F71" s="15">
        <f t="shared" si="4"/>
        <v>0</v>
      </c>
      <c r="G71" s="85">
        <f t="shared" si="6"/>
        <v>0</v>
      </c>
    </row>
    <row r="72" spans="1:8">
      <c r="A72" s="215" t="s">
        <v>81</v>
      </c>
      <c r="B72" s="206">
        <v>270</v>
      </c>
      <c r="C72" s="206">
        <v>270</v>
      </c>
      <c r="D72" s="208">
        <v>146.79999999999998</v>
      </c>
      <c r="E72" s="15"/>
      <c r="F72" s="15">
        <f t="shared" si="4"/>
        <v>0.54370370370370369</v>
      </c>
      <c r="G72" s="85">
        <f t="shared" si="6"/>
        <v>0</v>
      </c>
    </row>
    <row r="73" spans="1:8">
      <c r="A73" s="215" t="s">
        <v>82</v>
      </c>
      <c r="B73" s="206">
        <v>2000</v>
      </c>
      <c r="C73" s="206">
        <v>2000</v>
      </c>
      <c r="D73" s="208">
        <v>1020</v>
      </c>
      <c r="E73" s="15"/>
      <c r="F73" s="15">
        <f t="shared" si="4"/>
        <v>0.51</v>
      </c>
      <c r="G73" s="85">
        <f t="shared" si="6"/>
        <v>0</v>
      </c>
    </row>
    <row r="74" spans="1:8">
      <c r="A74" s="215" t="s">
        <v>83</v>
      </c>
      <c r="B74" s="206">
        <v>500</v>
      </c>
      <c r="C74" s="206">
        <v>500</v>
      </c>
      <c r="D74" s="208">
        <v>350</v>
      </c>
      <c r="E74" s="15"/>
      <c r="F74" s="15">
        <f t="shared" ref="F74:F95" si="7">D74/C74</f>
        <v>0.7</v>
      </c>
      <c r="G74" s="85">
        <f t="shared" si="6"/>
        <v>0</v>
      </c>
    </row>
    <row r="75" spans="1:8">
      <c r="A75" s="215" t="s">
        <v>84</v>
      </c>
      <c r="B75" s="206">
        <v>10000</v>
      </c>
      <c r="C75" s="206">
        <v>10000</v>
      </c>
      <c r="D75" s="208">
        <v>3301</v>
      </c>
      <c r="E75" s="15"/>
      <c r="F75" s="15">
        <f t="shared" si="7"/>
        <v>0.3301</v>
      </c>
    </row>
    <row r="76" spans="1:8">
      <c r="A76" s="215" t="s">
        <v>85</v>
      </c>
      <c r="B76" s="206">
        <v>1500</v>
      </c>
      <c r="C76" s="206">
        <v>1500</v>
      </c>
      <c r="D76" s="208">
        <v>3</v>
      </c>
      <c r="E76" s="15"/>
      <c r="F76" s="15">
        <f t="shared" si="7"/>
        <v>2E-3</v>
      </c>
      <c r="G76" s="85">
        <f t="shared" si="6"/>
        <v>0</v>
      </c>
    </row>
    <row r="77" spans="1:8">
      <c r="A77" s="215" t="s">
        <v>86</v>
      </c>
      <c r="B77" s="206">
        <v>5681</v>
      </c>
      <c r="C77" s="206">
        <v>5681</v>
      </c>
      <c r="D77" s="208">
        <v>7516</v>
      </c>
      <c r="E77" s="15"/>
      <c r="F77" s="15">
        <f t="shared" si="7"/>
        <v>1.323006512937863</v>
      </c>
      <c r="G77" s="85">
        <f t="shared" si="6"/>
        <v>1</v>
      </c>
    </row>
    <row r="78" spans="1:8">
      <c r="A78" s="214" t="s">
        <v>548</v>
      </c>
      <c r="B78" s="206">
        <v>1100</v>
      </c>
      <c r="C78" s="206">
        <v>1100</v>
      </c>
      <c r="D78" s="208"/>
      <c r="E78" s="15"/>
      <c r="F78" s="15">
        <f t="shared" si="7"/>
        <v>0</v>
      </c>
    </row>
    <row r="79" spans="1:8">
      <c r="A79" s="215" t="s">
        <v>87</v>
      </c>
      <c r="B79" s="206">
        <v>100</v>
      </c>
      <c r="C79" s="206">
        <v>100</v>
      </c>
      <c r="D79" s="208"/>
      <c r="E79" s="15"/>
      <c r="F79" s="15">
        <f t="shared" si="7"/>
        <v>0</v>
      </c>
      <c r="G79" s="85">
        <f t="shared" si="6"/>
        <v>0</v>
      </c>
    </row>
    <row r="80" spans="1:8">
      <c r="A80" s="215" t="s">
        <v>88</v>
      </c>
      <c r="B80" s="206">
        <v>400</v>
      </c>
      <c r="C80" s="206">
        <v>400</v>
      </c>
      <c r="D80" s="208"/>
      <c r="E80" s="15"/>
      <c r="F80" s="15">
        <f t="shared" si="7"/>
        <v>0</v>
      </c>
      <c r="G80" s="85">
        <f t="shared" si="6"/>
        <v>0</v>
      </c>
    </row>
    <row r="81" spans="1:7">
      <c r="A81" s="215" t="s">
        <v>89</v>
      </c>
      <c r="B81" s="206">
        <v>4000</v>
      </c>
      <c r="C81" s="206">
        <v>4000</v>
      </c>
      <c r="D81" s="208"/>
      <c r="E81" s="15"/>
      <c r="F81" s="15">
        <f t="shared" si="7"/>
        <v>0</v>
      </c>
      <c r="G81" s="85">
        <f t="shared" si="6"/>
        <v>0</v>
      </c>
    </row>
    <row r="82" spans="1:7">
      <c r="A82" s="215" t="s">
        <v>90</v>
      </c>
      <c r="B82" s="206">
        <v>100</v>
      </c>
      <c r="C82" s="206">
        <v>100</v>
      </c>
      <c r="D82" s="208">
        <v>465</v>
      </c>
      <c r="E82" s="15"/>
      <c r="F82" s="15">
        <f t="shared" si="7"/>
        <v>4.6500000000000004</v>
      </c>
      <c r="G82" s="85">
        <f t="shared" si="6"/>
        <v>0</v>
      </c>
    </row>
    <row r="83" spans="1:7">
      <c r="A83" s="215" t="s">
        <v>91</v>
      </c>
      <c r="B83" s="206"/>
      <c r="C83" s="206"/>
      <c r="D83" s="208"/>
      <c r="E83" s="15"/>
      <c r="F83" s="15"/>
      <c r="G83" s="85">
        <f t="shared" si="6"/>
        <v>0</v>
      </c>
    </row>
    <row r="84" spans="1:7">
      <c r="A84" s="215" t="s">
        <v>92</v>
      </c>
      <c r="B84" s="206">
        <v>200</v>
      </c>
      <c r="C84" s="206">
        <v>200</v>
      </c>
      <c r="D84" s="208"/>
      <c r="E84" s="15"/>
      <c r="F84" s="15"/>
    </row>
    <row r="85" spans="1:7">
      <c r="A85" s="215" t="s">
        <v>93</v>
      </c>
      <c r="B85" s="206"/>
      <c r="C85" s="206"/>
      <c r="D85" s="208"/>
      <c r="E85" s="15"/>
      <c r="F85" s="15"/>
    </row>
    <row r="86" spans="1:7">
      <c r="A86" s="214" t="s">
        <v>94</v>
      </c>
      <c r="B86" s="206"/>
      <c r="C86" s="206"/>
      <c r="D86" s="208"/>
      <c r="E86" s="15"/>
      <c r="F86" s="15"/>
    </row>
    <row r="87" spans="1:7" ht="15.75">
      <c r="A87" s="216" t="s">
        <v>95</v>
      </c>
      <c r="B87" s="206">
        <v>15000</v>
      </c>
      <c r="C87" s="206"/>
      <c r="D87" s="208">
        <v>-14770</v>
      </c>
      <c r="E87" s="15"/>
      <c r="F87" s="15"/>
    </row>
    <row r="88" spans="1:7" ht="15.75">
      <c r="A88" s="216" t="s">
        <v>96</v>
      </c>
      <c r="B88" s="206"/>
      <c r="C88" s="206"/>
      <c r="D88" s="208"/>
      <c r="E88" s="15"/>
      <c r="F88" s="15"/>
    </row>
    <row r="89" spans="1:7">
      <c r="A89" s="214" t="s">
        <v>97</v>
      </c>
      <c r="B89" s="206">
        <v>19000</v>
      </c>
      <c r="C89" s="206">
        <v>19000</v>
      </c>
      <c r="D89" s="208">
        <v>24105</v>
      </c>
      <c r="E89" s="15"/>
      <c r="F89" s="15">
        <f t="shared" si="7"/>
        <v>1.2686842105263159</v>
      </c>
    </row>
    <row r="90" spans="1:7">
      <c r="A90" s="214" t="s">
        <v>98</v>
      </c>
      <c r="B90" s="206"/>
      <c r="C90" s="206"/>
      <c r="D90" s="208"/>
      <c r="E90" s="15"/>
      <c r="F90" s="15"/>
    </row>
    <row r="91" spans="1:7">
      <c r="A91" s="214" t="s">
        <v>99</v>
      </c>
      <c r="B91" s="206"/>
      <c r="C91" s="206"/>
      <c r="D91" s="208">
        <v>1102</v>
      </c>
      <c r="E91" s="15"/>
      <c r="F91" s="15"/>
    </row>
    <row r="92" spans="1:7">
      <c r="A92" s="207"/>
      <c r="B92" s="206"/>
      <c r="C92" s="206"/>
      <c r="D92" s="208"/>
      <c r="E92" s="15"/>
      <c r="F92" s="15"/>
    </row>
    <row r="93" spans="1:7">
      <c r="A93" s="207"/>
      <c r="B93" s="206"/>
      <c r="C93" s="206"/>
      <c r="D93" s="208"/>
      <c r="E93" s="15"/>
      <c r="F93" s="15"/>
    </row>
    <row r="94" spans="1:7">
      <c r="A94" s="214" t="s">
        <v>100</v>
      </c>
      <c r="B94" s="206"/>
      <c r="C94" s="206"/>
      <c r="D94" s="208"/>
      <c r="E94" s="15"/>
      <c r="F94" s="15"/>
    </row>
    <row r="95" spans="1:7">
      <c r="A95" s="217" t="s">
        <v>31</v>
      </c>
      <c r="B95" s="206">
        <f>SUM(B4,B28,B91)</f>
        <v>116680</v>
      </c>
      <c r="C95" s="206">
        <f>SUM(C4,C28,C91)</f>
        <v>116538</v>
      </c>
      <c r="D95" s="206">
        <f>SUM(D4,D28,D91)</f>
        <v>87948.062999999995</v>
      </c>
      <c r="E95" s="15"/>
      <c r="F95" s="15">
        <f t="shared" si="7"/>
        <v>0.75467283632806459</v>
      </c>
    </row>
    <row r="96" spans="1:7">
      <c r="A96" s="218"/>
    </row>
  </sheetData>
  <mergeCells count="1">
    <mergeCell ref="A1:F1"/>
  </mergeCells>
  <phoneticPr fontId="28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0" orientation="portrait" verticalDpi="300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showZeros="0" workbookViewId="0">
      <pane xSplit="1" ySplit="3" topLeftCell="B25" activePane="bottomRight" state="frozen"/>
      <selection activeCell="O19" sqref="O19"/>
      <selection pane="topRight" activeCell="O19" sqref="O19"/>
      <selection pane="bottomLeft" activeCell="O19" sqref="O19"/>
      <selection pane="bottomRight" activeCell="D36" sqref="D36"/>
    </sheetView>
  </sheetViews>
  <sheetFormatPr defaultColWidth="9" defaultRowHeight="14.25"/>
  <cols>
    <col min="1" max="4" width="21.875" style="134" customWidth="1"/>
    <col min="5" max="5" width="13.25" style="134" customWidth="1"/>
    <col min="6" max="7" width="11.625" style="134" hidden="1" customWidth="1"/>
    <col min="8" max="8" width="13.75" style="134" hidden="1" customWidth="1"/>
    <col min="9" max="9" width="9" style="134" hidden="1" customWidth="1"/>
    <col min="10" max="10" width="18.25" style="134" customWidth="1"/>
    <col min="11" max="16384" width="9" style="134"/>
  </cols>
  <sheetData>
    <row r="1" spans="1:9" s="195" customFormat="1" ht="27" customHeight="1">
      <c r="A1" s="255" t="s">
        <v>523</v>
      </c>
      <c r="B1" s="256"/>
      <c r="C1" s="256"/>
      <c r="D1" s="256"/>
      <c r="E1" s="256"/>
    </row>
    <row r="2" spans="1:9" s="86" customFormat="1" ht="20.25" customHeight="1">
      <c r="A2" s="86" t="s">
        <v>101</v>
      </c>
      <c r="B2" s="87"/>
      <c r="C2" s="87"/>
      <c r="D2" s="87"/>
      <c r="E2" s="87" t="s">
        <v>2</v>
      </c>
      <c r="F2" s="196">
        <v>1.0909090909090899</v>
      </c>
    </row>
    <row r="3" spans="1:9" s="158" customFormat="1" ht="25.5" customHeight="1">
      <c r="A3" s="197" t="s">
        <v>102</v>
      </c>
      <c r="B3" s="27" t="s">
        <v>4</v>
      </c>
      <c r="C3" s="52" t="s">
        <v>33</v>
      </c>
      <c r="D3" s="27" t="s">
        <v>5</v>
      </c>
      <c r="E3" s="198" t="s">
        <v>36</v>
      </c>
      <c r="F3" s="158" t="s">
        <v>103</v>
      </c>
      <c r="G3" s="158" t="s">
        <v>104</v>
      </c>
      <c r="H3" s="158" t="s">
        <v>105</v>
      </c>
      <c r="I3" s="158">
        <v>60482045</v>
      </c>
    </row>
    <row r="4" spans="1:9" s="86" customFormat="1" ht="18" customHeight="1">
      <c r="A4" s="128" t="s">
        <v>106</v>
      </c>
      <c r="B4" s="180">
        <v>14260</v>
      </c>
      <c r="C4" s="180">
        <v>15421</v>
      </c>
      <c r="D4" s="180">
        <v>15421</v>
      </c>
      <c r="E4" s="15">
        <f>D4/C4</f>
        <v>1</v>
      </c>
      <c r="F4" s="139">
        <v>6617823</v>
      </c>
      <c r="G4" s="139">
        <v>7281378</v>
      </c>
      <c r="H4" s="86" t="s">
        <v>107</v>
      </c>
      <c r="I4" s="86">
        <v>6617823</v>
      </c>
    </row>
    <row r="5" spans="1:9" s="86" customFormat="1" ht="18" customHeight="1">
      <c r="A5" s="128" t="s">
        <v>108</v>
      </c>
      <c r="B5" s="180">
        <v>0</v>
      </c>
      <c r="C5" s="180">
        <v>0</v>
      </c>
      <c r="D5" s="180">
        <v>0</v>
      </c>
      <c r="E5" s="15"/>
      <c r="F5" s="139">
        <v>3467180</v>
      </c>
      <c r="G5" s="139">
        <v>3566655</v>
      </c>
      <c r="H5" s="86" t="s">
        <v>109</v>
      </c>
      <c r="I5" s="86">
        <v>26490</v>
      </c>
    </row>
    <row r="6" spans="1:9" s="86" customFormat="1" ht="18" customHeight="1">
      <c r="A6" s="128" t="s">
        <v>110</v>
      </c>
      <c r="B6" s="180">
        <v>0</v>
      </c>
      <c r="C6" s="180">
        <v>40</v>
      </c>
      <c r="D6" s="180">
        <v>40</v>
      </c>
      <c r="E6" s="15"/>
      <c r="F6" s="139">
        <v>9875601</v>
      </c>
      <c r="G6" s="139">
        <v>10439752</v>
      </c>
      <c r="H6" s="86" t="s">
        <v>111</v>
      </c>
      <c r="I6" s="86">
        <v>3467180</v>
      </c>
    </row>
    <row r="7" spans="1:9" s="86" customFormat="1" ht="18" customHeight="1">
      <c r="A7" s="179" t="s">
        <v>112</v>
      </c>
      <c r="B7" s="180">
        <v>3500</v>
      </c>
      <c r="C7" s="180">
        <v>4949</v>
      </c>
      <c r="D7" s="180">
        <v>4949</v>
      </c>
      <c r="E7" s="15">
        <f t="shared" ref="E7:E28" si="0">D7/C7</f>
        <v>1</v>
      </c>
      <c r="F7" s="139">
        <v>1914718</v>
      </c>
      <c r="G7" s="139">
        <v>1903015</v>
      </c>
      <c r="H7" s="86" t="s">
        <v>113</v>
      </c>
      <c r="I7" s="86">
        <v>9875601</v>
      </c>
    </row>
    <row r="8" spans="1:9" s="86" customFormat="1" ht="18" customHeight="1">
      <c r="A8" s="179" t="s">
        <v>114</v>
      </c>
      <c r="B8" s="180">
        <v>25000</v>
      </c>
      <c r="C8" s="180">
        <v>26142</v>
      </c>
      <c r="D8" s="180">
        <v>26142</v>
      </c>
      <c r="E8" s="15">
        <f t="shared" si="0"/>
        <v>1</v>
      </c>
      <c r="F8" s="139">
        <v>713774</v>
      </c>
      <c r="G8" s="139">
        <v>957271</v>
      </c>
      <c r="H8" s="86" t="s">
        <v>115</v>
      </c>
      <c r="I8" s="86">
        <v>1914718</v>
      </c>
    </row>
    <row r="9" spans="1:9" s="86" customFormat="1" ht="18" customHeight="1">
      <c r="A9" s="179" t="s">
        <v>116</v>
      </c>
      <c r="B9" s="180">
        <v>2100</v>
      </c>
      <c r="C9" s="180">
        <v>2435</v>
      </c>
      <c r="D9" s="180">
        <v>2435</v>
      </c>
      <c r="E9" s="15">
        <f t="shared" si="0"/>
        <v>1</v>
      </c>
      <c r="F9" s="139">
        <v>10566207</v>
      </c>
      <c r="G9" s="139">
        <v>9962319</v>
      </c>
      <c r="H9" s="86" t="s">
        <v>117</v>
      </c>
      <c r="I9" s="86">
        <v>713774</v>
      </c>
    </row>
    <row r="10" spans="1:9" s="86" customFormat="1" ht="18" customHeight="1">
      <c r="A10" s="128" t="s">
        <v>118</v>
      </c>
      <c r="B10" s="180">
        <v>1600</v>
      </c>
      <c r="C10" s="180">
        <v>3676</v>
      </c>
      <c r="D10" s="180">
        <v>3676</v>
      </c>
      <c r="E10" s="15">
        <f t="shared" si="0"/>
        <v>1</v>
      </c>
      <c r="F10" s="139">
        <v>6241638</v>
      </c>
      <c r="G10" s="139">
        <v>5842454</v>
      </c>
      <c r="H10" s="86" t="s">
        <v>119</v>
      </c>
      <c r="I10" s="86">
        <v>10566207</v>
      </c>
    </row>
    <row r="11" spans="1:9" s="86" customFormat="1" ht="18" customHeight="1">
      <c r="A11" s="128" t="s">
        <v>120</v>
      </c>
      <c r="B11" s="180">
        <v>18840</v>
      </c>
      <c r="C11" s="180">
        <v>16698</v>
      </c>
      <c r="D11" s="180">
        <v>12850</v>
      </c>
      <c r="E11" s="15">
        <f t="shared" si="0"/>
        <v>0.76955323990897118</v>
      </c>
      <c r="F11" s="139">
        <v>1299798</v>
      </c>
      <c r="G11" s="139">
        <v>1528366</v>
      </c>
      <c r="H11" s="86" t="s">
        <v>121</v>
      </c>
      <c r="I11" s="86">
        <v>6241638</v>
      </c>
    </row>
    <row r="12" spans="1:9" s="86" customFormat="1" ht="18" customHeight="1">
      <c r="A12" s="128" t="s">
        <v>122</v>
      </c>
      <c r="B12" s="180">
        <v>12000</v>
      </c>
      <c r="C12" s="180">
        <v>18294</v>
      </c>
      <c r="D12" s="180">
        <v>13567</v>
      </c>
      <c r="E12" s="15">
        <f t="shared" si="0"/>
        <v>0.74160927079916916</v>
      </c>
      <c r="F12" s="139">
        <v>6594734</v>
      </c>
      <c r="G12" s="139">
        <v>5979057</v>
      </c>
      <c r="H12" s="86" t="s">
        <v>123</v>
      </c>
      <c r="I12" s="86">
        <v>1299798</v>
      </c>
    </row>
    <row r="13" spans="1:9" s="86" customFormat="1" ht="18" customHeight="1">
      <c r="A13" s="128" t="s">
        <v>124</v>
      </c>
      <c r="B13" s="180">
        <v>16000</v>
      </c>
      <c r="C13" s="180">
        <v>38321</v>
      </c>
      <c r="D13" s="180">
        <v>8755</v>
      </c>
      <c r="E13" s="15">
        <f t="shared" si="0"/>
        <v>0.22846481041726469</v>
      </c>
      <c r="F13" s="139">
        <v>5138310</v>
      </c>
      <c r="G13" s="139">
        <v>6649628</v>
      </c>
      <c r="H13" s="86" t="s">
        <v>125</v>
      </c>
      <c r="I13" s="86">
        <v>6594734</v>
      </c>
    </row>
    <row r="14" spans="1:9" s="86" customFormat="1" ht="18" customHeight="1">
      <c r="A14" s="128" t="s">
        <v>126</v>
      </c>
      <c r="B14" s="180">
        <v>7100</v>
      </c>
      <c r="C14" s="180">
        <v>5099</v>
      </c>
      <c r="D14" s="180">
        <v>5099</v>
      </c>
      <c r="E14" s="15">
        <f t="shared" si="0"/>
        <v>1</v>
      </c>
      <c r="F14" s="139">
        <v>2320011</v>
      </c>
      <c r="G14" s="139">
        <v>3688802</v>
      </c>
      <c r="H14" s="86" t="s">
        <v>127</v>
      </c>
      <c r="I14" s="86">
        <v>5138310</v>
      </c>
    </row>
    <row r="15" spans="1:9" s="86" customFormat="1" ht="18" customHeight="1">
      <c r="A15" s="128" t="s">
        <v>128</v>
      </c>
      <c r="B15" s="180">
        <v>16000</v>
      </c>
      <c r="C15" s="180">
        <v>24458</v>
      </c>
      <c r="D15" s="180">
        <v>20921</v>
      </c>
      <c r="E15" s="15">
        <f t="shared" si="0"/>
        <v>0.855384741188977</v>
      </c>
      <c r="F15" s="139">
        <v>1132794</v>
      </c>
      <c r="G15" s="139">
        <v>1907282</v>
      </c>
      <c r="H15" s="86" t="s">
        <v>129</v>
      </c>
      <c r="I15" s="86">
        <v>2320011</v>
      </c>
    </row>
    <row r="16" spans="1:9" s="86" customFormat="1" ht="18" customHeight="1">
      <c r="A16" s="128" t="s">
        <v>130</v>
      </c>
      <c r="B16" s="180">
        <v>2300</v>
      </c>
      <c r="C16" s="180">
        <v>1878</v>
      </c>
      <c r="D16" s="180">
        <v>1878</v>
      </c>
      <c r="E16" s="15">
        <f t="shared" si="0"/>
        <v>1</v>
      </c>
      <c r="F16" s="139">
        <v>253628</v>
      </c>
      <c r="G16" s="139">
        <v>347790</v>
      </c>
      <c r="H16" s="86" t="s">
        <v>131</v>
      </c>
      <c r="I16" s="86">
        <v>1132794</v>
      </c>
    </row>
    <row r="17" spans="1:9" s="86" customFormat="1" ht="18" customHeight="1">
      <c r="A17" s="128" t="s">
        <v>338</v>
      </c>
      <c r="B17" s="180">
        <v>1000</v>
      </c>
      <c r="C17" s="180">
        <v>1499</v>
      </c>
      <c r="D17" s="180">
        <v>1499</v>
      </c>
      <c r="E17" s="15">
        <f t="shared" si="0"/>
        <v>1</v>
      </c>
      <c r="F17" s="139">
        <v>34617</v>
      </c>
      <c r="G17" s="139">
        <v>47056</v>
      </c>
      <c r="H17" s="86" t="s">
        <v>132</v>
      </c>
      <c r="I17" s="86">
        <v>253628</v>
      </c>
    </row>
    <row r="18" spans="1:9" s="86" customFormat="1" ht="18" customHeight="1">
      <c r="A18" s="128" t="s">
        <v>133</v>
      </c>
      <c r="B18" s="180">
        <v>500</v>
      </c>
      <c r="C18" s="180">
        <v>562</v>
      </c>
      <c r="D18" s="180">
        <v>562</v>
      </c>
      <c r="E18" s="15">
        <f t="shared" si="0"/>
        <v>1</v>
      </c>
      <c r="F18" s="139">
        <v>63471</v>
      </c>
      <c r="G18" s="139">
        <v>56335</v>
      </c>
      <c r="H18" s="86" t="s">
        <v>134</v>
      </c>
      <c r="I18" s="86">
        <v>34617</v>
      </c>
    </row>
    <row r="19" spans="1:9" s="86" customFormat="1" ht="18" customHeight="1">
      <c r="A19" s="128" t="s">
        <v>135</v>
      </c>
      <c r="B19" s="180">
        <v>0</v>
      </c>
      <c r="C19" s="180">
        <v>0</v>
      </c>
      <c r="D19" s="180">
        <v>0</v>
      </c>
      <c r="E19" s="15"/>
      <c r="F19" s="139">
        <v>629406</v>
      </c>
      <c r="G19" s="139">
        <v>463181</v>
      </c>
      <c r="H19" s="86" t="s">
        <v>136</v>
      </c>
      <c r="I19" s="86">
        <v>63471</v>
      </c>
    </row>
    <row r="20" spans="1:9" s="86" customFormat="1" ht="18" customHeight="1">
      <c r="A20" s="128" t="s">
        <v>137</v>
      </c>
      <c r="B20" s="180">
        <v>0</v>
      </c>
      <c r="C20" s="180">
        <v>0</v>
      </c>
      <c r="D20" s="180">
        <v>0</v>
      </c>
      <c r="E20" s="15"/>
      <c r="F20" s="139">
        <v>2071785</v>
      </c>
      <c r="G20" s="139">
        <v>2319387</v>
      </c>
      <c r="H20" s="86" t="s">
        <v>138</v>
      </c>
      <c r="I20" s="86">
        <v>629406</v>
      </c>
    </row>
    <row r="21" spans="1:9" s="86" customFormat="1" ht="18" customHeight="1">
      <c r="A21" s="128" t="s">
        <v>139</v>
      </c>
      <c r="B21" s="180">
        <v>5000</v>
      </c>
      <c r="C21" s="180">
        <v>6126</v>
      </c>
      <c r="D21" s="180">
        <v>26</v>
      </c>
      <c r="E21" s="15">
        <f t="shared" si="0"/>
        <v>4.244205027750571E-3</v>
      </c>
      <c r="F21" s="139">
        <v>227969</v>
      </c>
      <c r="G21" s="139">
        <v>368642</v>
      </c>
      <c r="H21" s="86" t="s">
        <v>140</v>
      </c>
      <c r="I21" s="86">
        <v>2071785</v>
      </c>
    </row>
    <row r="22" spans="1:9" s="86" customFormat="1" ht="18" customHeight="1">
      <c r="A22" s="128" t="s">
        <v>141</v>
      </c>
      <c r="B22" s="180">
        <v>1700</v>
      </c>
      <c r="C22" s="180">
        <v>1903</v>
      </c>
      <c r="D22" s="180">
        <v>1903</v>
      </c>
      <c r="E22" s="15">
        <f t="shared" si="0"/>
        <v>1</v>
      </c>
      <c r="F22" s="139"/>
      <c r="G22" s="139"/>
    </row>
    <row r="23" spans="1:9" s="86" customFormat="1" ht="18" customHeight="1">
      <c r="A23" s="128" t="s">
        <v>142</v>
      </c>
      <c r="B23" s="180">
        <v>10</v>
      </c>
      <c r="C23" s="180">
        <v>424</v>
      </c>
      <c r="D23" s="180">
        <v>424</v>
      </c>
      <c r="E23" s="15">
        <f t="shared" si="0"/>
        <v>1</v>
      </c>
      <c r="F23" s="139"/>
      <c r="G23" s="139"/>
    </row>
    <row r="24" spans="1:9" s="86" customFormat="1" ht="18" customHeight="1">
      <c r="A24" s="128" t="s">
        <v>143</v>
      </c>
      <c r="B24" s="180">
        <v>2390</v>
      </c>
      <c r="C24" s="180">
        <v>783</v>
      </c>
      <c r="D24" s="180">
        <v>783</v>
      </c>
      <c r="E24" s="15">
        <f t="shared" si="0"/>
        <v>1</v>
      </c>
      <c r="F24" s="139"/>
      <c r="G24" s="139"/>
    </row>
    <row r="25" spans="1:9" s="86" customFormat="1" ht="18" customHeight="1">
      <c r="A25" s="128" t="s">
        <v>144</v>
      </c>
      <c r="B25" s="180">
        <v>600</v>
      </c>
      <c r="C25" s="180">
        <v>0</v>
      </c>
      <c r="D25" s="180">
        <v>0</v>
      </c>
      <c r="E25" s="15"/>
      <c r="F25" s="139"/>
      <c r="G25" s="139"/>
    </row>
    <row r="26" spans="1:9" s="86" customFormat="1" ht="18" customHeight="1">
      <c r="A26" s="128" t="s">
        <v>339</v>
      </c>
      <c r="B26" s="180">
        <v>0</v>
      </c>
      <c r="C26" s="180">
        <v>30</v>
      </c>
      <c r="D26" s="180">
        <v>30</v>
      </c>
      <c r="E26" s="15">
        <f t="shared" si="0"/>
        <v>1</v>
      </c>
      <c r="F26" s="139"/>
      <c r="G26" s="139"/>
    </row>
    <row r="27" spans="1:9" s="86" customFormat="1" ht="18" customHeight="1">
      <c r="A27" s="128" t="s">
        <v>340</v>
      </c>
      <c r="B27" s="180">
        <v>100</v>
      </c>
      <c r="C27" s="180">
        <v>310</v>
      </c>
      <c r="D27" s="180">
        <v>310</v>
      </c>
      <c r="E27" s="15">
        <f t="shared" si="0"/>
        <v>1</v>
      </c>
      <c r="F27" s="139"/>
      <c r="G27" s="139"/>
    </row>
    <row r="28" spans="1:9" s="86" customFormat="1" ht="18" customHeight="1">
      <c r="A28" s="128" t="s">
        <v>341</v>
      </c>
      <c r="B28" s="180">
        <v>0</v>
      </c>
      <c r="C28" s="180">
        <v>1</v>
      </c>
      <c r="D28" s="180">
        <v>1</v>
      </c>
      <c r="E28" s="15">
        <f t="shared" si="0"/>
        <v>1</v>
      </c>
      <c r="H28" s="86" t="s">
        <v>145</v>
      </c>
      <c r="I28" s="86">
        <v>227969</v>
      </c>
    </row>
    <row r="29" spans="1:9" s="86" customFormat="1" ht="18" customHeight="1">
      <c r="A29" s="128"/>
      <c r="B29" s="180"/>
      <c r="C29" s="180"/>
      <c r="D29" s="180"/>
      <c r="E29" s="15"/>
    </row>
    <row r="30" spans="1:9" s="86" customFormat="1" ht="18" customHeight="1">
      <c r="A30" s="140" t="s">
        <v>146</v>
      </c>
      <c r="B30" s="180">
        <v>130000</v>
      </c>
      <c r="C30" s="180">
        <v>169049</v>
      </c>
      <c r="D30" s="180">
        <v>121271</v>
      </c>
      <c r="E30" s="15">
        <f>D30/C30</f>
        <v>0.71737188625783055</v>
      </c>
      <c r="F30" s="139">
        <f>SUM(F4:F28)</f>
        <v>59163464</v>
      </c>
      <c r="G30" s="139">
        <f>SUM(G4:G28)</f>
        <v>63308370</v>
      </c>
    </row>
    <row r="31" spans="1:9" ht="20.100000000000001" customHeight="1">
      <c r="D31" s="199"/>
    </row>
    <row r="32" spans="1:9" ht="20.100000000000001" customHeight="1"/>
    <row r="33" ht="20.100000000000001" customHeight="1"/>
    <row r="34" ht="20.100000000000001" customHeight="1"/>
    <row r="35" ht="20.100000000000001" customHeight="1"/>
  </sheetData>
  <mergeCells count="1">
    <mergeCell ref="A1:E1"/>
  </mergeCells>
  <phoneticPr fontId="28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0" orientation="portrait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0"/>
  <sheetViews>
    <sheetView showZeros="0" workbookViewId="0">
      <pane xSplit="2" ySplit="3" topLeftCell="C4" activePane="bottomRight" state="frozen"/>
      <selection activeCell="D23" activeCellId="1" sqref="B30:D30 D23"/>
      <selection pane="topRight" activeCell="D23" activeCellId="1" sqref="B30:D30 D23"/>
      <selection pane="bottomLeft" activeCell="D23" activeCellId="1" sqref="B30:D30 D23"/>
      <selection pane="bottomRight" activeCell="K14" sqref="K14"/>
    </sheetView>
  </sheetViews>
  <sheetFormatPr defaultColWidth="9" defaultRowHeight="14.25"/>
  <cols>
    <col min="1" max="1" width="3.375" style="171" customWidth="1"/>
    <col min="2" max="2" width="33" style="171" customWidth="1"/>
    <col min="3" max="3" width="8.875" style="172" customWidth="1"/>
    <col min="4" max="5" width="9.625" style="171" customWidth="1"/>
    <col min="6" max="6" width="7.25" style="171" hidden="1" customWidth="1"/>
    <col min="7" max="7" width="8.125" style="171" customWidth="1"/>
    <col min="8" max="8" width="14.875" style="173" customWidth="1"/>
    <col min="9" max="16384" width="9" style="171"/>
  </cols>
  <sheetData>
    <row r="1" spans="2:8" s="170" customFormat="1" ht="21" customHeight="1">
      <c r="B1" s="257" t="s">
        <v>545</v>
      </c>
      <c r="C1" s="258"/>
      <c r="D1" s="258"/>
      <c r="E1" s="258"/>
      <c r="F1" s="258"/>
      <c r="G1" s="258"/>
      <c r="H1" s="258"/>
    </row>
    <row r="2" spans="2:8" s="153" customFormat="1" ht="18" customHeight="1">
      <c r="B2" s="153" t="s">
        <v>147</v>
      </c>
      <c r="D2" s="174"/>
      <c r="E2" s="174"/>
      <c r="F2" s="174"/>
      <c r="G2" s="142"/>
      <c r="H2" s="188" t="s">
        <v>2</v>
      </c>
    </row>
    <row r="3" spans="2:8" s="107" customFormat="1" ht="33" customHeight="1">
      <c r="B3" s="175" t="s">
        <v>102</v>
      </c>
      <c r="C3" s="111" t="s">
        <v>4</v>
      </c>
      <c r="D3" s="112" t="s">
        <v>33</v>
      </c>
      <c r="E3" s="111" t="s">
        <v>5</v>
      </c>
      <c r="F3" s="111" t="s">
        <v>35</v>
      </c>
      <c r="G3" s="112" t="s">
        <v>36</v>
      </c>
      <c r="H3" s="189" t="s">
        <v>148</v>
      </c>
    </row>
    <row r="4" spans="2:8" s="153" customFormat="1" ht="18.75" customHeight="1">
      <c r="B4" s="176" t="s">
        <v>149</v>
      </c>
      <c r="C4" s="177">
        <f>SUM(C5:C28)</f>
        <v>67409</v>
      </c>
      <c r="D4" s="177">
        <f>SUM(D5:D28)</f>
        <v>47500</v>
      </c>
      <c r="E4" s="177">
        <f>SUM(E5:E28)</f>
        <v>56309</v>
      </c>
      <c r="F4" s="178" t="e">
        <f>IF(#REF!=0,0,E4/#REF!)</f>
        <v>#REF!</v>
      </c>
      <c r="G4" s="178">
        <f>E4/D4</f>
        <v>1.1854526315789473</v>
      </c>
      <c r="H4" s="190"/>
    </row>
    <row r="5" spans="2:8" s="153" customFormat="1" ht="18.75" customHeight="1">
      <c r="B5" s="179" t="s">
        <v>150</v>
      </c>
      <c r="C5" s="177">
        <v>9000</v>
      </c>
      <c r="D5" s="177">
        <v>6500</v>
      </c>
      <c r="E5" s="177">
        <v>8562</v>
      </c>
      <c r="F5" s="178"/>
      <c r="G5" s="178">
        <f>E5/D5</f>
        <v>1.3172307692307692</v>
      </c>
      <c r="H5" s="190"/>
    </row>
    <row r="6" spans="2:8" s="153" customFormat="1" ht="19.5" customHeight="1">
      <c r="B6" s="179" t="s">
        <v>151</v>
      </c>
      <c r="C6" s="177">
        <v>0</v>
      </c>
      <c r="D6" s="177"/>
      <c r="E6" s="177">
        <v>0</v>
      </c>
      <c r="F6" s="178" t="e">
        <f>IF(#REF!=0,0,E6/#REF!)</f>
        <v>#REF!</v>
      </c>
      <c r="G6" s="178"/>
      <c r="H6" s="191"/>
    </row>
    <row r="7" spans="2:8" s="153" customFormat="1" ht="19.5" customHeight="1">
      <c r="B7" s="179" t="s">
        <v>152</v>
      </c>
      <c r="C7" s="177">
        <v>40</v>
      </c>
      <c r="D7" s="177">
        <v>40</v>
      </c>
      <c r="E7" s="177">
        <v>40</v>
      </c>
      <c r="F7" s="178" t="e">
        <f>IF(#REF!=0,0,E7/#REF!)</f>
        <v>#REF!</v>
      </c>
      <c r="G7" s="178">
        <f>E7/D7</f>
        <v>1</v>
      </c>
      <c r="H7" s="192"/>
    </row>
    <row r="8" spans="2:8" s="153" customFormat="1" ht="19.5" customHeight="1">
      <c r="B8" s="179" t="s">
        <v>153</v>
      </c>
      <c r="C8" s="177">
        <v>5500</v>
      </c>
      <c r="D8" s="177">
        <v>3000</v>
      </c>
      <c r="E8" s="177">
        <v>3667</v>
      </c>
      <c r="F8" s="178"/>
      <c r="G8" s="178">
        <f t="shared" ref="G8:G28" si="0">E8/D8</f>
        <v>1.2223333333333333</v>
      </c>
      <c r="H8" s="192"/>
    </row>
    <row r="9" spans="2:8" s="153" customFormat="1" ht="19.5" customHeight="1">
      <c r="B9" s="179" t="s">
        <v>154</v>
      </c>
      <c r="C9" s="177">
        <v>10000</v>
      </c>
      <c r="D9" s="177">
        <v>7500</v>
      </c>
      <c r="E9" s="177">
        <v>8433</v>
      </c>
      <c r="F9" s="178" t="e">
        <f>IF(#REF!=0,0,E9/#REF!)</f>
        <v>#REF!</v>
      </c>
      <c r="G9" s="178">
        <f t="shared" si="0"/>
        <v>1.1244000000000001</v>
      </c>
      <c r="H9" s="191"/>
    </row>
    <row r="10" spans="2:8" s="153" customFormat="1" ht="19.5" customHeight="1">
      <c r="B10" s="179" t="s">
        <v>155</v>
      </c>
      <c r="C10" s="177">
        <v>1500</v>
      </c>
      <c r="D10" s="177">
        <v>600</v>
      </c>
      <c r="E10" s="177">
        <v>1025</v>
      </c>
      <c r="F10" s="178" t="e">
        <f>IF(#REF!=0,0,E10/#REF!)</f>
        <v>#REF!</v>
      </c>
      <c r="G10" s="178">
        <f t="shared" si="0"/>
        <v>1.7083333333333333</v>
      </c>
      <c r="H10" s="192"/>
    </row>
    <row r="11" spans="2:8" s="153" customFormat="1" ht="19.5" customHeight="1">
      <c r="B11" s="179" t="s">
        <v>156</v>
      </c>
      <c r="C11" s="177">
        <v>1000</v>
      </c>
      <c r="D11" s="177">
        <v>240</v>
      </c>
      <c r="E11" s="177">
        <v>379</v>
      </c>
      <c r="F11" s="178" t="e">
        <f>IF(#REF!=0,0,E11/#REF!)</f>
        <v>#REF!</v>
      </c>
      <c r="G11" s="178">
        <f t="shared" si="0"/>
        <v>1.5791666666666666</v>
      </c>
      <c r="H11" s="192"/>
    </row>
    <row r="12" spans="2:8" s="153" customFormat="1" ht="19.5" customHeight="1">
      <c r="B12" s="179" t="s">
        <v>157</v>
      </c>
      <c r="C12" s="177">
        <v>10000</v>
      </c>
      <c r="D12" s="177">
        <v>7600</v>
      </c>
      <c r="E12" s="177">
        <v>8575</v>
      </c>
      <c r="F12" s="178" t="e">
        <f>IF(#REF!=0,0,E12/#REF!)</f>
        <v>#REF!</v>
      </c>
      <c r="G12" s="178">
        <f t="shared" si="0"/>
        <v>1.1282894736842106</v>
      </c>
      <c r="H12" s="192"/>
    </row>
    <row r="13" spans="2:8" s="153" customFormat="1" ht="19.5" customHeight="1">
      <c r="B13" s="179" t="s">
        <v>158</v>
      </c>
      <c r="C13" s="177">
        <v>4500</v>
      </c>
      <c r="D13" s="177">
        <v>3000</v>
      </c>
      <c r="E13" s="177">
        <v>3992</v>
      </c>
      <c r="F13" s="178" t="e">
        <f>IF(#REF!=0,0,E13/#REF!)</f>
        <v>#REF!</v>
      </c>
      <c r="G13" s="178">
        <f t="shared" si="0"/>
        <v>1.3306666666666667</v>
      </c>
      <c r="H13" s="192"/>
    </row>
    <row r="14" spans="2:8" s="153" customFormat="1" ht="19.5" customHeight="1">
      <c r="B14" s="179" t="s">
        <v>159</v>
      </c>
      <c r="C14" s="177">
        <v>7800</v>
      </c>
      <c r="D14" s="177">
        <v>6900</v>
      </c>
      <c r="E14" s="177">
        <v>7153</v>
      </c>
      <c r="F14" s="178" t="e">
        <f>IF(#REF!=0,0,E14/#REF!)</f>
        <v>#REF!</v>
      </c>
      <c r="G14" s="178">
        <f t="shared" si="0"/>
        <v>1.0366666666666666</v>
      </c>
      <c r="H14" s="192"/>
    </row>
    <row r="15" spans="2:8" s="153" customFormat="1" ht="19.5" customHeight="1">
      <c r="B15" s="179" t="s">
        <v>160</v>
      </c>
      <c r="C15" s="177">
        <v>1000</v>
      </c>
      <c r="D15" s="177">
        <v>600</v>
      </c>
      <c r="E15" s="177">
        <v>663</v>
      </c>
      <c r="F15" s="178" t="e">
        <f>IF(#REF!=0,0,E15/#REF!)</f>
        <v>#REF!</v>
      </c>
      <c r="G15" s="178">
        <f t="shared" si="0"/>
        <v>1.105</v>
      </c>
      <c r="H15" s="192"/>
    </row>
    <row r="16" spans="2:8" s="153" customFormat="1" ht="19.5" customHeight="1">
      <c r="B16" s="179" t="s">
        <v>161</v>
      </c>
      <c r="C16" s="177">
        <v>13000</v>
      </c>
      <c r="D16" s="177">
        <v>9000</v>
      </c>
      <c r="E16" s="177">
        <v>10555</v>
      </c>
      <c r="F16" s="178"/>
      <c r="G16" s="178">
        <f t="shared" si="0"/>
        <v>1.1727777777777777</v>
      </c>
      <c r="H16" s="192"/>
    </row>
    <row r="17" spans="2:8" s="153" customFormat="1" ht="19.5" customHeight="1">
      <c r="B17" s="179" t="s">
        <v>162</v>
      </c>
      <c r="C17" s="177">
        <v>1000</v>
      </c>
      <c r="D17" s="177">
        <v>800</v>
      </c>
      <c r="E17" s="177">
        <v>890</v>
      </c>
      <c r="F17" s="178" t="e">
        <f>IF(#REF!=0,0,E17/#REF!)</f>
        <v>#REF!</v>
      </c>
      <c r="G17" s="178">
        <f t="shared" si="0"/>
        <v>1.1125</v>
      </c>
      <c r="H17" s="192"/>
    </row>
    <row r="18" spans="2:8" s="153" customFormat="1" ht="19.5" customHeight="1">
      <c r="B18" s="179" t="s">
        <v>163</v>
      </c>
      <c r="C18" s="177">
        <v>0</v>
      </c>
      <c r="D18" s="177"/>
      <c r="E18" s="177">
        <v>0</v>
      </c>
      <c r="F18" s="178" t="e">
        <f>IF(#REF!=0,0,E18/#REF!)</f>
        <v>#REF!</v>
      </c>
      <c r="G18" s="178"/>
      <c r="H18" s="192"/>
    </row>
    <row r="19" spans="2:8" s="153" customFormat="1" ht="19.5" customHeight="1">
      <c r="B19" s="179" t="s">
        <v>164</v>
      </c>
      <c r="C19" s="177">
        <v>9</v>
      </c>
      <c r="D19" s="177">
        <v>9</v>
      </c>
      <c r="E19" s="177">
        <v>2</v>
      </c>
      <c r="F19" s="178" t="e">
        <f>IF(#REF!=0,0,E19/#REF!)</f>
        <v>#REF!</v>
      </c>
      <c r="G19" s="178">
        <f t="shared" si="0"/>
        <v>0.22222222222222221</v>
      </c>
      <c r="H19" s="192"/>
    </row>
    <row r="20" spans="2:8" s="86" customFormat="1" ht="18" customHeight="1">
      <c r="B20" s="179" t="s">
        <v>165</v>
      </c>
      <c r="C20" s="180">
        <v>0</v>
      </c>
      <c r="D20" s="180"/>
      <c r="E20" s="180">
        <v>0</v>
      </c>
      <c r="F20" s="15" t="e">
        <f>IF(#REF!=0,0,E20/#REF!)</f>
        <v>#REF!</v>
      </c>
      <c r="G20" s="178"/>
      <c r="H20" s="91"/>
    </row>
    <row r="21" spans="2:8" s="153" customFormat="1" ht="19.5" customHeight="1">
      <c r="B21" s="179" t="s">
        <v>166</v>
      </c>
      <c r="C21" s="177">
        <v>0</v>
      </c>
      <c r="D21" s="177"/>
      <c r="E21" s="177">
        <v>0</v>
      </c>
      <c r="F21" s="178" t="e">
        <f>IF(#REF!=0,0,E21/#REF!)</f>
        <v>#REF!</v>
      </c>
      <c r="G21" s="178"/>
      <c r="H21" s="191"/>
    </row>
    <row r="22" spans="2:8" s="153" customFormat="1" ht="19.5" customHeight="1">
      <c r="B22" s="179" t="s">
        <v>167</v>
      </c>
      <c r="C22" s="177">
        <v>200</v>
      </c>
      <c r="D22" s="177">
        <v>50</v>
      </c>
      <c r="E22" s="177">
        <v>26</v>
      </c>
      <c r="F22" s="178" t="e">
        <f>IF(#REF!=0,0,E22/#REF!)</f>
        <v>#REF!</v>
      </c>
      <c r="G22" s="178">
        <f t="shared" si="0"/>
        <v>0.52</v>
      </c>
      <c r="H22" s="192"/>
    </row>
    <row r="23" spans="2:8" s="86" customFormat="1" ht="28.5" customHeight="1">
      <c r="B23" s="179" t="s">
        <v>168</v>
      </c>
      <c r="C23" s="180">
        <v>1500</v>
      </c>
      <c r="D23" s="180">
        <v>650</v>
      </c>
      <c r="E23" s="180">
        <v>1030</v>
      </c>
      <c r="F23" s="15" t="e">
        <f>IF(#REF!=0,0,E23/#REF!)</f>
        <v>#REF!</v>
      </c>
      <c r="G23" s="178">
        <f t="shared" si="0"/>
        <v>1.5846153846153845</v>
      </c>
      <c r="H23" s="193"/>
    </row>
    <row r="24" spans="2:8" s="153" customFormat="1" ht="19.5" customHeight="1">
      <c r="B24" s="179" t="s">
        <v>169</v>
      </c>
      <c r="C24" s="177">
        <v>300</v>
      </c>
      <c r="D24" s="177">
        <v>200</v>
      </c>
      <c r="E24" s="177">
        <v>224</v>
      </c>
      <c r="F24" s="178" t="e">
        <f>IF(#REF!=0,0,E24/#REF!)</f>
        <v>#REF!</v>
      </c>
      <c r="G24" s="178">
        <f t="shared" si="0"/>
        <v>1.1200000000000001</v>
      </c>
      <c r="H24" s="192"/>
    </row>
    <row r="25" spans="2:8" s="153" customFormat="1" ht="19.5" customHeight="1">
      <c r="B25" s="179" t="s">
        <v>170</v>
      </c>
      <c r="C25" s="181">
        <v>900</v>
      </c>
      <c r="D25" s="181">
        <v>500</v>
      </c>
      <c r="E25" s="181">
        <v>782</v>
      </c>
      <c r="F25" s="178" t="e">
        <f>IF(#REF!=0,0,E25/#REF!)</f>
        <v>#REF!</v>
      </c>
      <c r="G25" s="178">
        <f t="shared" si="0"/>
        <v>1.5640000000000001</v>
      </c>
      <c r="H25" s="192"/>
    </row>
    <row r="26" spans="2:8" s="153" customFormat="1" ht="19.5" customHeight="1">
      <c r="B26" s="179" t="s">
        <v>171</v>
      </c>
      <c r="C26" s="181"/>
      <c r="D26" s="181"/>
      <c r="E26" s="181"/>
      <c r="F26" s="178">
        <v>1.45586266705038</v>
      </c>
      <c r="G26" s="178"/>
      <c r="H26" s="192"/>
    </row>
    <row r="27" spans="2:8" s="153" customFormat="1" ht="19.5" customHeight="1">
      <c r="B27" s="128" t="s">
        <v>543</v>
      </c>
      <c r="C27" s="181">
        <v>160</v>
      </c>
      <c r="D27" s="181">
        <v>310</v>
      </c>
      <c r="E27" s="181">
        <v>310</v>
      </c>
      <c r="F27" s="178"/>
      <c r="G27" s="178">
        <f t="shared" si="0"/>
        <v>1</v>
      </c>
      <c r="H27" s="192"/>
    </row>
    <row r="28" spans="2:8" s="153" customFormat="1" ht="19.5" customHeight="1">
      <c r="B28" s="128" t="s">
        <v>544</v>
      </c>
      <c r="C28" s="181"/>
      <c r="D28" s="181">
        <v>1</v>
      </c>
      <c r="E28" s="181">
        <v>1</v>
      </c>
      <c r="F28" s="178"/>
      <c r="G28" s="178">
        <f t="shared" si="0"/>
        <v>1</v>
      </c>
      <c r="H28" s="192"/>
    </row>
    <row r="29" spans="2:8">
      <c r="B29" s="176"/>
      <c r="C29" s="182"/>
      <c r="D29" s="183"/>
      <c r="E29" s="183"/>
      <c r="F29" s="183"/>
      <c r="G29" s="183"/>
      <c r="H29" s="194"/>
    </row>
    <row r="30" spans="2:8">
      <c r="B30" s="184" t="s">
        <v>172</v>
      </c>
      <c r="C30" s="182"/>
      <c r="D30" s="183"/>
      <c r="E30" s="183"/>
      <c r="F30" s="183"/>
      <c r="G30" s="183"/>
      <c r="H30" s="194"/>
    </row>
    <row r="31" spans="2:8">
      <c r="B31" s="184" t="s">
        <v>173</v>
      </c>
      <c r="C31" s="182"/>
      <c r="D31" s="183"/>
      <c r="E31" s="183"/>
      <c r="F31" s="183"/>
      <c r="G31" s="183"/>
      <c r="H31" s="194"/>
    </row>
    <row r="32" spans="2:8">
      <c r="B32" s="185" t="s">
        <v>174</v>
      </c>
      <c r="C32" s="182"/>
      <c r="D32" s="183"/>
      <c r="E32" s="183"/>
      <c r="F32" s="183"/>
      <c r="G32" s="183"/>
      <c r="H32" s="194"/>
    </row>
    <row r="33" spans="2:8">
      <c r="B33" s="184" t="s">
        <v>175</v>
      </c>
      <c r="C33" s="182"/>
      <c r="D33" s="183"/>
      <c r="E33" s="183"/>
      <c r="F33" s="183"/>
      <c r="G33" s="183"/>
      <c r="H33" s="194"/>
    </row>
    <row r="34" spans="2:8">
      <c r="B34" s="184" t="s">
        <v>176</v>
      </c>
      <c r="C34" s="182"/>
      <c r="D34" s="183"/>
      <c r="E34" s="183"/>
      <c r="F34" s="183"/>
      <c r="G34" s="183"/>
      <c r="H34" s="194"/>
    </row>
    <row r="35" spans="2:8">
      <c r="B35" s="184" t="s">
        <v>177</v>
      </c>
      <c r="C35" s="182"/>
      <c r="D35" s="183"/>
      <c r="E35" s="183"/>
      <c r="F35" s="183"/>
      <c r="G35" s="183"/>
      <c r="H35" s="194"/>
    </row>
    <row r="36" spans="2:8">
      <c r="B36" s="184" t="s">
        <v>178</v>
      </c>
      <c r="C36" s="182"/>
      <c r="D36" s="183"/>
      <c r="E36" s="183"/>
      <c r="F36" s="183"/>
      <c r="G36" s="183"/>
      <c r="H36" s="194"/>
    </row>
    <row r="37" spans="2:8">
      <c r="B37" s="184" t="s">
        <v>179</v>
      </c>
      <c r="C37" s="182"/>
      <c r="D37" s="183"/>
      <c r="E37" s="183"/>
      <c r="F37" s="183"/>
      <c r="G37" s="183"/>
      <c r="H37" s="194"/>
    </row>
    <row r="38" spans="2:8">
      <c r="B38" s="184" t="s">
        <v>180</v>
      </c>
      <c r="C38" s="182"/>
      <c r="D38" s="183"/>
      <c r="E38" s="183"/>
      <c r="F38" s="183"/>
      <c r="G38" s="183"/>
      <c r="H38" s="194"/>
    </row>
    <row r="39" spans="2:8">
      <c r="B39" s="184" t="s">
        <v>181</v>
      </c>
      <c r="C39" s="182"/>
      <c r="D39" s="183"/>
      <c r="E39" s="183"/>
      <c r="F39" s="183"/>
      <c r="G39" s="183"/>
      <c r="H39" s="194"/>
    </row>
    <row r="40" spans="2:8">
      <c r="B40" s="185" t="s">
        <v>174</v>
      </c>
      <c r="C40" s="182"/>
      <c r="D40" s="183"/>
      <c r="E40" s="183"/>
      <c r="F40" s="183"/>
      <c r="G40" s="183"/>
      <c r="H40" s="194"/>
    </row>
    <row r="41" spans="2:8">
      <c r="B41" s="184" t="s">
        <v>182</v>
      </c>
      <c r="C41" s="182"/>
      <c r="D41" s="183"/>
      <c r="E41" s="183"/>
      <c r="F41" s="183"/>
      <c r="G41" s="183"/>
      <c r="H41" s="194"/>
    </row>
    <row r="42" spans="2:8">
      <c r="B42" s="184" t="s">
        <v>183</v>
      </c>
      <c r="C42" s="182"/>
      <c r="D42" s="183"/>
      <c r="E42" s="183"/>
      <c r="F42" s="183"/>
      <c r="G42" s="183"/>
      <c r="H42" s="194"/>
    </row>
    <row r="43" spans="2:8">
      <c r="B43" s="185" t="s">
        <v>174</v>
      </c>
      <c r="C43" s="182"/>
      <c r="D43" s="183"/>
      <c r="E43" s="183"/>
      <c r="F43" s="183"/>
      <c r="G43" s="183"/>
      <c r="H43" s="194"/>
    </row>
    <row r="44" spans="2:8">
      <c r="B44" s="184" t="s">
        <v>184</v>
      </c>
      <c r="C44" s="182"/>
      <c r="D44" s="183"/>
      <c r="E44" s="183"/>
      <c r="F44" s="183"/>
      <c r="G44" s="183"/>
      <c r="H44" s="194"/>
    </row>
    <row r="45" spans="2:8">
      <c r="B45" s="184" t="s">
        <v>185</v>
      </c>
      <c r="C45" s="182"/>
      <c r="D45" s="183"/>
      <c r="E45" s="183"/>
      <c r="F45" s="183"/>
      <c r="G45" s="183"/>
      <c r="H45" s="194"/>
    </row>
    <row r="46" spans="2:8">
      <c r="B46" s="185" t="s">
        <v>174</v>
      </c>
      <c r="C46" s="182"/>
      <c r="D46" s="183"/>
      <c r="E46" s="183"/>
      <c r="F46" s="183"/>
      <c r="G46" s="183"/>
      <c r="H46" s="194"/>
    </row>
    <row r="47" spans="2:8">
      <c r="B47" s="186" t="s">
        <v>186</v>
      </c>
      <c r="C47" s="182"/>
      <c r="D47" s="183"/>
      <c r="E47" s="183"/>
      <c r="F47" s="183"/>
      <c r="G47" s="183"/>
      <c r="H47" s="194"/>
    </row>
    <row r="48" spans="2:8">
      <c r="B48" s="184"/>
      <c r="C48" s="182"/>
      <c r="D48" s="183"/>
      <c r="E48" s="183"/>
      <c r="F48" s="183"/>
      <c r="G48" s="183"/>
      <c r="H48" s="194"/>
    </row>
    <row r="49" spans="2:8">
      <c r="B49" s="187" t="s">
        <v>187</v>
      </c>
      <c r="C49" s="232">
        <f>SUM(C4,C30,C45)</f>
        <v>67409</v>
      </c>
      <c r="D49" s="232">
        <f>SUM(D4,D30,D45)</f>
        <v>47500</v>
      </c>
      <c r="E49" s="232">
        <f>SUM(E4,E30,E45)</f>
        <v>56309</v>
      </c>
      <c r="F49" s="183" t="e">
        <v>#REF!</v>
      </c>
      <c r="G49" s="178">
        <f>E49/D49</f>
        <v>1.1854526315789473</v>
      </c>
      <c r="H49" s="194"/>
    </row>
    <row r="50" spans="2:8">
      <c r="B50" s="187" t="s">
        <v>188</v>
      </c>
      <c r="C50" s="182"/>
      <c r="D50" s="183"/>
      <c r="E50" s="183"/>
      <c r="F50" s="183"/>
      <c r="G50" s="183"/>
      <c r="H50" s="194"/>
    </row>
  </sheetData>
  <autoFilter ref="A3:H26"/>
  <mergeCells count="1">
    <mergeCell ref="B1:H1"/>
  </mergeCells>
  <phoneticPr fontId="28" type="noConversion"/>
  <printOptions horizontalCentered="1"/>
  <pageMargins left="0.51180555555555596" right="0.51180555555555596" top="0.74791666666666701" bottom="0.74791666666666701" header="0.51180555555555596" footer="0.51180555555555596"/>
  <pageSetup paperSize="9" fitToHeight="0" orientation="portrait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workbookViewId="0">
      <selection activeCell="M31" sqref="M31"/>
    </sheetView>
  </sheetViews>
  <sheetFormatPr defaultRowHeight="13.5"/>
  <cols>
    <col min="1" max="1" width="32.25" customWidth="1"/>
    <col min="2" max="4" width="11.375" customWidth="1"/>
    <col min="5" max="5" width="12.5" customWidth="1"/>
  </cols>
  <sheetData>
    <row r="1" spans="1:8" s="195" customFormat="1" ht="27" customHeight="1">
      <c r="A1" s="255" t="s">
        <v>524</v>
      </c>
      <c r="B1" s="256"/>
      <c r="C1" s="256"/>
      <c r="D1" s="256"/>
      <c r="E1" s="256"/>
    </row>
    <row r="2" spans="1:8" s="153" customFormat="1" ht="19.5" customHeight="1">
      <c r="A2" s="153" t="s">
        <v>500</v>
      </c>
      <c r="D2" s="174"/>
      <c r="E2" s="174" t="s">
        <v>501</v>
      </c>
      <c r="F2" s="174"/>
      <c r="G2" s="142"/>
      <c r="H2" s="188"/>
    </row>
    <row r="3" spans="1:8" s="158" customFormat="1" ht="25.5" customHeight="1">
      <c r="A3" s="88" t="s">
        <v>499</v>
      </c>
      <c r="B3" s="27" t="s">
        <v>4</v>
      </c>
      <c r="C3" s="52" t="s">
        <v>33</v>
      </c>
      <c r="D3" s="27" t="s">
        <v>5</v>
      </c>
      <c r="E3" s="198" t="s">
        <v>439</v>
      </c>
    </row>
    <row r="4" spans="1:8" s="86" customFormat="1" ht="18" customHeight="1">
      <c r="A4" s="128" t="s">
        <v>440</v>
      </c>
      <c r="B4" s="180">
        <v>15210</v>
      </c>
      <c r="C4" s="180">
        <v>21600</v>
      </c>
      <c r="D4" s="180">
        <v>19032</v>
      </c>
      <c r="E4" s="15">
        <f t="shared" ref="E4:E19" si="0">D4/C4</f>
        <v>0.88111111111111107</v>
      </c>
    </row>
    <row r="5" spans="1:8" s="86" customFormat="1" ht="18" customHeight="1">
      <c r="A5" s="128" t="s">
        <v>441</v>
      </c>
      <c r="B5" s="180">
        <v>9510</v>
      </c>
      <c r="C5" s="180">
        <v>12000</v>
      </c>
      <c r="D5" s="180">
        <v>11585</v>
      </c>
      <c r="E5" s="15">
        <f t="shared" si="0"/>
        <v>0.9654166666666667</v>
      </c>
    </row>
    <row r="6" spans="1:8" s="86" customFormat="1" ht="18" customHeight="1">
      <c r="A6" s="128" t="s">
        <v>442</v>
      </c>
      <c r="B6" s="180">
        <v>3000</v>
      </c>
      <c r="C6" s="180">
        <v>4000</v>
      </c>
      <c r="D6" s="180">
        <v>3301</v>
      </c>
      <c r="E6" s="15">
        <f t="shared" si="0"/>
        <v>0.82525000000000004</v>
      </c>
    </row>
    <row r="7" spans="1:8" s="86" customFormat="1" ht="18" customHeight="1">
      <c r="A7" s="128" t="s">
        <v>443</v>
      </c>
      <c r="B7" s="180">
        <v>1500</v>
      </c>
      <c r="C7" s="180">
        <v>3000</v>
      </c>
      <c r="D7" s="180">
        <v>2396</v>
      </c>
      <c r="E7" s="15">
        <f t="shared" si="0"/>
        <v>0.79866666666666664</v>
      </c>
    </row>
    <row r="8" spans="1:8" s="86" customFormat="1" ht="18" customHeight="1">
      <c r="A8" s="128" t="s">
        <v>444</v>
      </c>
      <c r="B8" s="180">
        <v>1200</v>
      </c>
      <c r="C8" s="180">
        <v>2600</v>
      </c>
      <c r="D8" s="180">
        <v>1750</v>
      </c>
      <c r="E8" s="15">
        <f t="shared" si="0"/>
        <v>0.67307692307692313</v>
      </c>
    </row>
    <row r="9" spans="1:8" s="86" customFormat="1" ht="18" customHeight="1">
      <c r="A9" s="128" t="s">
        <v>487</v>
      </c>
      <c r="B9" s="180">
        <v>1660</v>
      </c>
      <c r="C9" s="180">
        <v>9500</v>
      </c>
      <c r="D9" s="180">
        <v>4195</v>
      </c>
      <c r="E9" s="15">
        <f t="shared" si="0"/>
        <v>0.44157894736842107</v>
      </c>
    </row>
    <row r="10" spans="1:8" s="86" customFormat="1" ht="18" customHeight="1">
      <c r="A10" s="128" t="s">
        <v>445</v>
      </c>
      <c r="B10" s="180">
        <v>600</v>
      </c>
      <c r="C10" s="180">
        <v>4000</v>
      </c>
      <c r="D10" s="180">
        <v>1280</v>
      </c>
      <c r="E10" s="15">
        <f t="shared" si="0"/>
        <v>0.32</v>
      </c>
    </row>
    <row r="11" spans="1:8" s="86" customFormat="1" ht="18" customHeight="1">
      <c r="A11" s="128" t="s">
        <v>446</v>
      </c>
      <c r="B11" s="180">
        <v>200</v>
      </c>
      <c r="C11" s="180">
        <v>500</v>
      </c>
      <c r="D11" s="180">
        <v>333</v>
      </c>
      <c r="E11" s="15">
        <f t="shared" si="0"/>
        <v>0.66600000000000004</v>
      </c>
    </row>
    <row r="12" spans="1:8" s="86" customFormat="1" ht="18" customHeight="1">
      <c r="A12" s="128" t="s">
        <v>447</v>
      </c>
      <c r="B12" s="180">
        <v>200</v>
      </c>
      <c r="C12" s="180">
        <v>500</v>
      </c>
      <c r="D12" s="180">
        <v>321</v>
      </c>
      <c r="E12" s="15">
        <f t="shared" si="0"/>
        <v>0.64200000000000002</v>
      </c>
    </row>
    <row r="13" spans="1:8" s="86" customFormat="1" ht="18" customHeight="1">
      <c r="A13" s="128" t="s">
        <v>448</v>
      </c>
      <c r="B13" s="180">
        <v>0</v>
      </c>
      <c r="C13" s="180">
        <v>0</v>
      </c>
      <c r="D13" s="180">
        <v>0</v>
      </c>
      <c r="E13" s="15" t="e">
        <f t="shared" si="0"/>
        <v>#DIV/0!</v>
      </c>
    </row>
    <row r="14" spans="1:8" s="86" customFormat="1" ht="18" customHeight="1">
      <c r="A14" s="128" t="s">
        <v>449</v>
      </c>
      <c r="B14" s="180">
        <v>300</v>
      </c>
      <c r="C14" s="180">
        <v>1300</v>
      </c>
      <c r="D14" s="180">
        <v>523</v>
      </c>
      <c r="E14" s="15">
        <f t="shared" si="0"/>
        <v>0.40230769230769231</v>
      </c>
    </row>
    <row r="15" spans="1:8" s="86" customFormat="1" ht="18" customHeight="1">
      <c r="A15" s="128" t="s">
        <v>450</v>
      </c>
      <c r="B15" s="180">
        <v>0</v>
      </c>
      <c r="C15" s="180">
        <v>200</v>
      </c>
      <c r="D15" s="180">
        <v>110</v>
      </c>
      <c r="E15" s="15">
        <f t="shared" si="0"/>
        <v>0.55000000000000004</v>
      </c>
    </row>
    <row r="16" spans="1:8" s="86" customFormat="1" ht="18" customHeight="1">
      <c r="A16" s="128" t="s">
        <v>451</v>
      </c>
      <c r="B16" s="180">
        <v>0</v>
      </c>
      <c r="C16" s="180">
        <v>0</v>
      </c>
      <c r="D16" s="180">
        <v>0</v>
      </c>
      <c r="E16" s="15"/>
    </row>
    <row r="17" spans="1:5" s="86" customFormat="1" ht="18" customHeight="1">
      <c r="A17" s="128" t="s">
        <v>452</v>
      </c>
      <c r="B17" s="180">
        <v>200</v>
      </c>
      <c r="C17" s="180">
        <v>400</v>
      </c>
      <c r="D17" s="180">
        <v>320</v>
      </c>
      <c r="E17" s="15">
        <f t="shared" si="0"/>
        <v>0.8</v>
      </c>
    </row>
    <row r="18" spans="1:5" s="86" customFormat="1" ht="16.899999999999999" customHeight="1">
      <c r="A18" s="128" t="s">
        <v>453</v>
      </c>
      <c r="B18" s="180">
        <v>60</v>
      </c>
      <c r="C18" s="180">
        <v>600</v>
      </c>
      <c r="D18" s="180">
        <v>316</v>
      </c>
      <c r="E18" s="15">
        <f t="shared" si="0"/>
        <v>0.52666666666666662</v>
      </c>
    </row>
    <row r="19" spans="1:5" s="86" customFormat="1" ht="16.899999999999999" customHeight="1">
      <c r="A19" s="128" t="s">
        <v>454</v>
      </c>
      <c r="B19" s="180">
        <v>100</v>
      </c>
      <c r="C19" s="180">
        <v>2000</v>
      </c>
      <c r="D19" s="180">
        <v>992</v>
      </c>
      <c r="E19" s="15">
        <f t="shared" si="0"/>
        <v>0.496</v>
      </c>
    </row>
    <row r="20" spans="1:5" s="86" customFormat="1" ht="16.899999999999999" customHeight="1">
      <c r="A20" s="128" t="s">
        <v>488</v>
      </c>
      <c r="B20" s="180">
        <v>0</v>
      </c>
      <c r="C20" s="180">
        <v>0</v>
      </c>
      <c r="D20" s="180">
        <v>0</v>
      </c>
      <c r="E20" s="15"/>
    </row>
    <row r="21" spans="1:5" s="86" customFormat="1" ht="16.899999999999999" customHeight="1">
      <c r="A21" s="128" t="s">
        <v>455</v>
      </c>
      <c r="B21" s="180">
        <v>0</v>
      </c>
      <c r="C21" s="180">
        <v>0</v>
      </c>
      <c r="D21" s="180">
        <v>0</v>
      </c>
      <c r="E21" s="15"/>
    </row>
    <row r="22" spans="1:5" s="86" customFormat="1" ht="16.899999999999999" customHeight="1">
      <c r="A22" s="128" t="s">
        <v>456</v>
      </c>
      <c r="B22" s="180">
        <v>0</v>
      </c>
      <c r="C22" s="180">
        <v>0</v>
      </c>
      <c r="D22" s="180">
        <v>0</v>
      </c>
      <c r="E22" s="15"/>
    </row>
    <row r="23" spans="1:5" s="86" customFormat="1" ht="16.899999999999999" customHeight="1">
      <c r="A23" s="128" t="s">
        <v>457</v>
      </c>
      <c r="B23" s="180">
        <v>0</v>
      </c>
      <c r="C23" s="180">
        <v>0</v>
      </c>
      <c r="D23" s="180">
        <v>0</v>
      </c>
      <c r="E23" s="15"/>
    </row>
    <row r="24" spans="1:5" s="86" customFormat="1" ht="16.899999999999999" customHeight="1">
      <c r="A24" s="128" t="s">
        <v>458</v>
      </c>
      <c r="B24" s="180">
        <v>0</v>
      </c>
      <c r="C24" s="180">
        <v>0</v>
      </c>
      <c r="D24" s="180">
        <v>0</v>
      </c>
      <c r="E24" s="15"/>
    </row>
    <row r="25" spans="1:5" s="86" customFormat="1" ht="16.899999999999999" customHeight="1">
      <c r="A25" s="128" t="s">
        <v>459</v>
      </c>
      <c r="B25" s="180">
        <v>0</v>
      </c>
      <c r="C25" s="180">
        <v>0</v>
      </c>
      <c r="D25" s="180">
        <v>0</v>
      </c>
      <c r="E25" s="15"/>
    </row>
    <row r="26" spans="1:5" s="86" customFormat="1" ht="16.899999999999999" customHeight="1">
      <c r="A26" s="128" t="s">
        <v>460</v>
      </c>
      <c r="B26" s="180">
        <v>0</v>
      </c>
      <c r="C26" s="180">
        <v>0</v>
      </c>
      <c r="D26" s="180">
        <v>0</v>
      </c>
      <c r="E26" s="15"/>
    </row>
    <row r="27" spans="1:5" s="86" customFormat="1" ht="16.899999999999999" customHeight="1">
      <c r="A27" s="128" t="s">
        <v>461</v>
      </c>
      <c r="B27" s="180">
        <v>0</v>
      </c>
      <c r="C27" s="180">
        <v>0</v>
      </c>
      <c r="D27" s="180">
        <v>0</v>
      </c>
      <c r="E27" s="15"/>
    </row>
    <row r="28" spans="1:5" s="86" customFormat="1" ht="16.899999999999999" customHeight="1">
      <c r="A28" s="128" t="s">
        <v>489</v>
      </c>
      <c r="B28" s="180">
        <v>0</v>
      </c>
      <c r="C28" s="180">
        <v>0</v>
      </c>
      <c r="D28" s="180">
        <v>0</v>
      </c>
      <c r="E28" s="15"/>
    </row>
    <row r="29" spans="1:5" s="86" customFormat="1" ht="16.899999999999999" customHeight="1">
      <c r="A29" s="128" t="s">
        <v>455</v>
      </c>
      <c r="B29" s="180">
        <v>0</v>
      </c>
      <c r="C29" s="180">
        <v>0</v>
      </c>
      <c r="D29" s="180">
        <v>0</v>
      </c>
      <c r="E29" s="15"/>
    </row>
    <row r="30" spans="1:5" s="86" customFormat="1" ht="16.899999999999999" customHeight="1">
      <c r="A30" s="128" t="s">
        <v>456</v>
      </c>
      <c r="B30" s="180">
        <v>0</v>
      </c>
      <c r="C30" s="180">
        <v>0</v>
      </c>
      <c r="D30" s="180">
        <v>0</v>
      </c>
      <c r="E30" s="15"/>
    </row>
    <row r="31" spans="1:5" s="86" customFormat="1" ht="16.899999999999999" customHeight="1">
      <c r="A31" s="128" t="s">
        <v>457</v>
      </c>
      <c r="B31" s="180">
        <v>0</v>
      </c>
      <c r="C31" s="180">
        <v>0</v>
      </c>
      <c r="D31" s="180">
        <v>0</v>
      </c>
      <c r="E31" s="15"/>
    </row>
    <row r="32" spans="1:5" s="86" customFormat="1" ht="16.899999999999999" customHeight="1">
      <c r="A32" s="128" t="s">
        <v>459</v>
      </c>
      <c r="B32" s="180">
        <v>0</v>
      </c>
      <c r="C32" s="180">
        <v>0</v>
      </c>
      <c r="D32" s="180">
        <v>0</v>
      </c>
      <c r="E32" s="15"/>
    </row>
    <row r="33" spans="1:5" s="86" customFormat="1" ht="16.899999999999999" customHeight="1">
      <c r="A33" s="128" t="s">
        <v>460</v>
      </c>
      <c r="B33" s="180">
        <v>0</v>
      </c>
      <c r="C33" s="180">
        <v>0</v>
      </c>
      <c r="D33" s="180">
        <v>0</v>
      </c>
      <c r="E33" s="15"/>
    </row>
    <row r="34" spans="1:5" s="86" customFormat="1" ht="16.899999999999999" customHeight="1">
      <c r="A34" s="128" t="s">
        <v>461</v>
      </c>
      <c r="B34" s="180">
        <v>0</v>
      </c>
      <c r="C34" s="180">
        <v>0</v>
      </c>
      <c r="D34" s="180">
        <v>0</v>
      </c>
      <c r="E34" s="15"/>
    </row>
    <row r="35" spans="1:5" s="86" customFormat="1" ht="16.899999999999999" customHeight="1">
      <c r="A35" s="128" t="s">
        <v>490</v>
      </c>
      <c r="B35" s="180">
        <v>23500</v>
      </c>
      <c r="C35" s="180">
        <v>23500</v>
      </c>
      <c r="D35" s="180">
        <v>15859</v>
      </c>
      <c r="E35" s="15">
        <f t="shared" ref="E35:E38" si="1">D35/C35</f>
        <v>0.67485106382978721</v>
      </c>
    </row>
    <row r="36" spans="1:5" s="86" customFormat="1" ht="16.899999999999999" customHeight="1">
      <c r="A36" s="128" t="s">
        <v>462</v>
      </c>
      <c r="B36" s="180">
        <v>20000</v>
      </c>
      <c r="C36" s="180">
        <v>20000</v>
      </c>
      <c r="D36" s="180">
        <v>14613</v>
      </c>
      <c r="E36" s="15">
        <f t="shared" si="1"/>
        <v>0.73065000000000002</v>
      </c>
    </row>
    <row r="37" spans="1:5" s="86" customFormat="1" ht="16.899999999999999" customHeight="1">
      <c r="A37" s="128" t="s">
        <v>463</v>
      </c>
      <c r="B37" s="180">
        <v>2000</v>
      </c>
      <c r="C37" s="180">
        <v>2000</v>
      </c>
      <c r="D37" s="180">
        <v>400</v>
      </c>
      <c r="E37" s="15">
        <f t="shared" si="1"/>
        <v>0.2</v>
      </c>
    </row>
    <row r="38" spans="1:5" s="86" customFormat="1" ht="16.899999999999999" customHeight="1">
      <c r="A38" s="128" t="s">
        <v>464</v>
      </c>
      <c r="B38" s="180">
        <v>1500</v>
      </c>
      <c r="C38" s="180">
        <v>1500</v>
      </c>
      <c r="D38" s="180">
        <v>846</v>
      </c>
      <c r="E38" s="15">
        <f t="shared" si="1"/>
        <v>0.56399999999999995</v>
      </c>
    </row>
    <row r="39" spans="1:5" s="86" customFormat="1" ht="16.899999999999999" customHeight="1">
      <c r="A39" s="128" t="s">
        <v>491</v>
      </c>
      <c r="B39" s="180">
        <v>0</v>
      </c>
      <c r="C39" s="180">
        <v>0</v>
      </c>
      <c r="D39" s="180">
        <v>0</v>
      </c>
      <c r="E39" s="15"/>
    </row>
    <row r="40" spans="1:5" s="86" customFormat="1" ht="16.899999999999999" customHeight="1">
      <c r="A40" s="128" t="s">
        <v>465</v>
      </c>
      <c r="B40" s="180">
        <v>0</v>
      </c>
      <c r="C40" s="180">
        <v>0</v>
      </c>
      <c r="D40" s="180">
        <v>0</v>
      </c>
      <c r="E40" s="15"/>
    </row>
    <row r="41" spans="1:5" s="86" customFormat="1" ht="16.899999999999999" customHeight="1">
      <c r="A41" s="128" t="s">
        <v>466</v>
      </c>
      <c r="B41" s="180">
        <v>0</v>
      </c>
      <c r="C41" s="180">
        <v>0</v>
      </c>
      <c r="D41" s="180">
        <v>0</v>
      </c>
      <c r="E41" s="15"/>
    </row>
    <row r="42" spans="1:5" s="86" customFormat="1" ht="16.899999999999999" customHeight="1">
      <c r="A42" s="128" t="s">
        <v>492</v>
      </c>
      <c r="B42" s="180">
        <v>0</v>
      </c>
      <c r="C42" s="180">
        <v>0</v>
      </c>
      <c r="D42" s="180">
        <v>0</v>
      </c>
      <c r="E42" s="15"/>
    </row>
    <row r="43" spans="1:5" s="86" customFormat="1" ht="16.899999999999999" customHeight="1">
      <c r="A43" s="128" t="s">
        <v>467</v>
      </c>
      <c r="B43" s="180">
        <v>0</v>
      </c>
      <c r="C43" s="180">
        <v>0</v>
      </c>
      <c r="D43" s="180">
        <v>0</v>
      </c>
      <c r="E43" s="15"/>
    </row>
    <row r="44" spans="1:5" s="86" customFormat="1" ht="16.899999999999999" customHeight="1">
      <c r="A44" s="128" t="s">
        <v>468</v>
      </c>
      <c r="B44" s="180">
        <v>0</v>
      </c>
      <c r="C44" s="180">
        <v>0</v>
      </c>
      <c r="D44" s="180">
        <v>0</v>
      </c>
      <c r="E44" s="15"/>
    </row>
    <row r="45" spans="1:5" s="86" customFormat="1" ht="16.899999999999999" customHeight="1">
      <c r="A45" s="128" t="s">
        <v>469</v>
      </c>
      <c r="B45" s="180">
        <v>0</v>
      </c>
      <c r="C45" s="180">
        <v>0</v>
      </c>
      <c r="D45" s="180">
        <v>0</v>
      </c>
      <c r="E45" s="15"/>
    </row>
    <row r="46" spans="1:5" s="86" customFormat="1" ht="16.899999999999999" customHeight="1">
      <c r="A46" s="128" t="s">
        <v>493</v>
      </c>
      <c r="B46" s="180">
        <v>0</v>
      </c>
      <c r="C46" s="180">
        <v>0</v>
      </c>
      <c r="D46" s="180">
        <v>0</v>
      </c>
      <c r="E46" s="15"/>
    </row>
    <row r="47" spans="1:5" s="86" customFormat="1" ht="16.899999999999999" customHeight="1">
      <c r="A47" s="128" t="s">
        <v>470</v>
      </c>
      <c r="B47" s="180">
        <v>0</v>
      </c>
      <c r="C47" s="180">
        <v>0</v>
      </c>
      <c r="D47" s="180">
        <v>0</v>
      </c>
      <c r="E47" s="15"/>
    </row>
    <row r="48" spans="1:5" s="86" customFormat="1" ht="16.899999999999999" customHeight="1">
      <c r="A48" s="128" t="s">
        <v>471</v>
      </c>
      <c r="B48" s="180">
        <v>0</v>
      </c>
      <c r="C48" s="180">
        <v>0</v>
      </c>
      <c r="D48" s="180">
        <v>0</v>
      </c>
      <c r="E48" s="15"/>
    </row>
    <row r="49" spans="1:5" s="86" customFormat="1" ht="16.899999999999999" customHeight="1">
      <c r="A49" s="128" t="s">
        <v>494</v>
      </c>
      <c r="B49" s="180">
        <v>800</v>
      </c>
      <c r="C49" s="180">
        <v>800</v>
      </c>
      <c r="D49" s="180">
        <v>437</v>
      </c>
      <c r="E49" s="15">
        <f t="shared" ref="E49:E51" si="2">D49/C49</f>
        <v>0.54625000000000001</v>
      </c>
    </row>
    <row r="50" spans="1:5" s="86" customFormat="1" ht="16.899999999999999" customHeight="1">
      <c r="A50" s="128" t="s">
        <v>472</v>
      </c>
      <c r="B50" s="180">
        <v>200</v>
      </c>
      <c r="C50" s="180">
        <v>200</v>
      </c>
      <c r="D50" s="180">
        <v>89</v>
      </c>
      <c r="E50" s="15">
        <f t="shared" si="2"/>
        <v>0.44500000000000001</v>
      </c>
    </row>
    <row r="51" spans="1:5" s="86" customFormat="1" ht="16.899999999999999" customHeight="1">
      <c r="A51" s="128" t="s">
        <v>473</v>
      </c>
      <c r="B51" s="180">
        <v>0</v>
      </c>
      <c r="C51" s="180">
        <v>0</v>
      </c>
      <c r="D51" s="180">
        <v>0</v>
      </c>
      <c r="E51" s="15" t="e">
        <f t="shared" si="2"/>
        <v>#DIV/0!</v>
      </c>
    </row>
    <row r="52" spans="1:5" s="86" customFormat="1" ht="16.899999999999999" customHeight="1">
      <c r="A52" s="128" t="s">
        <v>474</v>
      </c>
      <c r="B52" s="180">
        <v>0</v>
      </c>
      <c r="C52" s="180">
        <v>0</v>
      </c>
      <c r="D52" s="180">
        <v>0</v>
      </c>
      <c r="E52" s="15"/>
    </row>
    <row r="53" spans="1:5" s="86" customFormat="1" ht="16.899999999999999" customHeight="1">
      <c r="A53" s="128" t="s">
        <v>475</v>
      </c>
      <c r="B53" s="180">
        <v>400</v>
      </c>
      <c r="C53" s="180">
        <v>400</v>
      </c>
      <c r="D53" s="180">
        <v>237</v>
      </c>
      <c r="E53" s="15">
        <f t="shared" ref="E53:E54" si="3">D53/C53</f>
        <v>0.59250000000000003</v>
      </c>
    </row>
    <row r="54" spans="1:5" s="86" customFormat="1" ht="16.899999999999999" customHeight="1">
      <c r="A54" s="128" t="s">
        <v>476</v>
      </c>
      <c r="B54" s="180">
        <v>200</v>
      </c>
      <c r="C54" s="180">
        <v>200</v>
      </c>
      <c r="D54" s="180">
        <v>111</v>
      </c>
      <c r="E54" s="15">
        <f t="shared" si="3"/>
        <v>0.55500000000000005</v>
      </c>
    </row>
    <row r="55" spans="1:5" s="86" customFormat="1" ht="16.899999999999999" customHeight="1">
      <c r="A55" s="128" t="s">
        <v>495</v>
      </c>
      <c r="B55" s="180"/>
      <c r="C55" s="180"/>
      <c r="D55" s="180"/>
      <c r="E55" s="15"/>
    </row>
    <row r="56" spans="1:5" s="86" customFormat="1" ht="16.899999999999999" customHeight="1">
      <c r="A56" s="128" t="s">
        <v>477</v>
      </c>
      <c r="B56" s="180"/>
      <c r="C56" s="180"/>
      <c r="D56" s="180"/>
      <c r="E56" s="15"/>
    </row>
    <row r="57" spans="1:5" s="86" customFormat="1" ht="16.899999999999999" customHeight="1">
      <c r="A57" s="128" t="s">
        <v>478</v>
      </c>
      <c r="B57" s="180"/>
      <c r="C57" s="180"/>
      <c r="D57" s="180"/>
      <c r="E57" s="15"/>
    </row>
    <row r="58" spans="1:5" s="86" customFormat="1" ht="16.899999999999999" customHeight="1">
      <c r="A58" s="128" t="s">
        <v>496</v>
      </c>
      <c r="B58" s="180"/>
      <c r="C58" s="180"/>
      <c r="D58" s="180"/>
      <c r="E58" s="15"/>
    </row>
    <row r="59" spans="1:5" s="86" customFormat="1" ht="16.899999999999999" customHeight="1">
      <c r="A59" s="128" t="s">
        <v>479</v>
      </c>
      <c r="B59" s="180"/>
      <c r="C59" s="180"/>
      <c r="D59" s="180"/>
      <c r="E59" s="15"/>
    </row>
    <row r="60" spans="1:5" s="86" customFormat="1" ht="16.899999999999999" customHeight="1">
      <c r="A60" s="128" t="s">
        <v>480</v>
      </c>
      <c r="B60" s="180"/>
      <c r="C60" s="180"/>
      <c r="D60" s="180"/>
      <c r="E60" s="15"/>
    </row>
    <row r="61" spans="1:5" s="86" customFormat="1" ht="16.899999999999999" customHeight="1">
      <c r="A61" s="128" t="s">
        <v>481</v>
      </c>
      <c r="B61" s="180"/>
      <c r="C61" s="180"/>
      <c r="D61" s="180"/>
      <c r="E61" s="15"/>
    </row>
    <row r="62" spans="1:5" s="86" customFormat="1" ht="16.899999999999999" customHeight="1">
      <c r="A62" s="128" t="s">
        <v>482</v>
      </c>
      <c r="B62" s="180"/>
      <c r="C62" s="180"/>
      <c r="D62" s="180"/>
      <c r="E62" s="15"/>
    </row>
    <row r="63" spans="1:5" s="86" customFormat="1" ht="16.899999999999999" customHeight="1">
      <c r="A63" s="128" t="s">
        <v>497</v>
      </c>
      <c r="B63" s="180"/>
      <c r="C63" s="180"/>
      <c r="D63" s="180"/>
      <c r="E63" s="15"/>
    </row>
    <row r="64" spans="1:5" s="86" customFormat="1" ht="16.899999999999999" customHeight="1">
      <c r="A64" s="128" t="s">
        <v>483</v>
      </c>
      <c r="B64" s="180"/>
      <c r="C64" s="180"/>
      <c r="D64" s="180"/>
      <c r="E64" s="15"/>
    </row>
    <row r="65" spans="1:5" s="86" customFormat="1" ht="16.899999999999999" customHeight="1">
      <c r="A65" s="128" t="s">
        <v>484</v>
      </c>
      <c r="B65" s="180"/>
      <c r="C65" s="180"/>
      <c r="D65" s="180"/>
      <c r="E65" s="15"/>
    </row>
    <row r="66" spans="1:5" s="86" customFormat="1" ht="16.899999999999999" customHeight="1">
      <c r="A66" s="128" t="s">
        <v>485</v>
      </c>
      <c r="B66" s="180"/>
      <c r="C66" s="180"/>
      <c r="D66" s="180"/>
      <c r="E66" s="15"/>
    </row>
    <row r="67" spans="1:5" s="86" customFormat="1" ht="16.899999999999999" customHeight="1">
      <c r="A67" s="128" t="s">
        <v>486</v>
      </c>
      <c r="B67" s="180"/>
      <c r="C67" s="180"/>
      <c r="D67" s="180"/>
      <c r="E67" s="15"/>
    </row>
    <row r="68" spans="1:5" s="86" customFormat="1" ht="16.899999999999999" customHeight="1">
      <c r="A68" s="128"/>
      <c r="B68" s="180"/>
      <c r="C68" s="180"/>
      <c r="D68" s="180"/>
      <c r="E68" s="15"/>
    </row>
    <row r="69" spans="1:5" s="86" customFormat="1" ht="16.899999999999999" customHeight="1">
      <c r="A69" s="128" t="s">
        <v>498</v>
      </c>
      <c r="B69" s="180">
        <v>41170</v>
      </c>
      <c r="C69" s="180">
        <v>55400</v>
      </c>
      <c r="D69" s="180">
        <v>39523</v>
      </c>
      <c r="E69" s="15">
        <f>D69/C69</f>
        <v>0.71341155234657039</v>
      </c>
    </row>
    <row r="70" spans="1:5" ht="16.899999999999999" customHeight="1"/>
    <row r="71" spans="1:5" ht="16.899999999999999" customHeight="1"/>
    <row r="72" spans="1:5" ht="15.6" customHeight="1"/>
  </sheetData>
  <mergeCells count="1">
    <mergeCell ref="A1:E1"/>
  </mergeCells>
  <phoneticPr fontId="2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workbookViewId="0">
      <selection activeCell="N20" sqref="N20"/>
    </sheetView>
  </sheetViews>
  <sheetFormatPr defaultRowHeight="13.5"/>
  <cols>
    <col min="1" max="1" width="32.25" customWidth="1"/>
    <col min="2" max="4" width="11.375" customWidth="1"/>
    <col min="5" max="5" width="12.5" customWidth="1"/>
  </cols>
  <sheetData>
    <row r="1" spans="1:8" s="195" customFormat="1" ht="27" customHeight="1">
      <c r="A1" s="255" t="s">
        <v>559</v>
      </c>
      <c r="B1" s="256"/>
      <c r="C1" s="256"/>
      <c r="D1" s="256"/>
      <c r="E1" s="256"/>
    </row>
    <row r="2" spans="1:8" s="153" customFormat="1" ht="19.5" customHeight="1">
      <c r="A2" s="153" t="s">
        <v>502</v>
      </c>
      <c r="D2" s="174"/>
      <c r="E2" s="174" t="s">
        <v>501</v>
      </c>
      <c r="F2" s="174"/>
      <c r="G2" s="142"/>
      <c r="H2" s="188"/>
    </row>
    <row r="3" spans="1:8" s="158" customFormat="1" ht="25.5" customHeight="1">
      <c r="A3" s="88" t="s">
        <v>499</v>
      </c>
      <c r="B3" s="27" t="s">
        <v>4</v>
      </c>
      <c r="C3" s="52" t="s">
        <v>33</v>
      </c>
      <c r="D3" s="27" t="s">
        <v>5</v>
      </c>
      <c r="E3" s="198" t="s">
        <v>439</v>
      </c>
    </row>
    <row r="4" spans="1:8" s="86" customFormat="1" ht="18" customHeight="1">
      <c r="A4" s="128" t="s">
        <v>440</v>
      </c>
      <c r="B4" s="180">
        <f t="shared" ref="B4:C4" si="0">SUM(B5:B8)</f>
        <v>11030</v>
      </c>
      <c r="C4" s="180">
        <f t="shared" si="0"/>
        <v>11030</v>
      </c>
      <c r="D4" s="180">
        <f>SUM(D5:D8)</f>
        <v>11661</v>
      </c>
      <c r="E4" s="15">
        <f t="shared" ref="E4:E19" si="1">D4/C4</f>
        <v>1.057207615593835</v>
      </c>
      <c r="F4" s="139"/>
      <c r="G4" s="139"/>
    </row>
    <row r="5" spans="1:8" s="86" customFormat="1" ht="18" customHeight="1">
      <c r="A5" s="128" t="s">
        <v>441</v>
      </c>
      <c r="B5" s="180">
        <v>8000</v>
      </c>
      <c r="C5" s="180">
        <v>8000</v>
      </c>
      <c r="D5" s="180">
        <v>8364</v>
      </c>
      <c r="E5" s="15">
        <f t="shared" si="1"/>
        <v>1.0455000000000001</v>
      </c>
      <c r="F5" s="139"/>
      <c r="G5" s="139"/>
    </row>
    <row r="6" spans="1:8" s="86" customFormat="1" ht="18" customHeight="1">
      <c r="A6" s="128" t="s">
        <v>442</v>
      </c>
      <c r="B6" s="180">
        <v>2000</v>
      </c>
      <c r="C6" s="180">
        <v>2000</v>
      </c>
      <c r="D6" s="180">
        <v>2048</v>
      </c>
      <c r="E6" s="15">
        <f t="shared" si="1"/>
        <v>1.024</v>
      </c>
      <c r="F6" s="139"/>
      <c r="G6" s="139"/>
    </row>
    <row r="7" spans="1:8" s="86" customFormat="1" ht="18" customHeight="1">
      <c r="A7" s="128" t="s">
        <v>443</v>
      </c>
      <c r="B7" s="180">
        <v>680</v>
      </c>
      <c r="C7" s="180">
        <v>680</v>
      </c>
      <c r="D7" s="180">
        <v>875</v>
      </c>
      <c r="E7" s="15">
        <f t="shared" si="1"/>
        <v>1.286764705882353</v>
      </c>
      <c r="F7" s="139"/>
      <c r="G7" s="139"/>
    </row>
    <row r="8" spans="1:8" s="86" customFormat="1" ht="18" customHeight="1">
      <c r="A8" s="128" t="s">
        <v>444</v>
      </c>
      <c r="B8" s="180">
        <v>350</v>
      </c>
      <c r="C8" s="180">
        <v>350</v>
      </c>
      <c r="D8" s="180">
        <v>374</v>
      </c>
      <c r="E8" s="15">
        <f t="shared" si="1"/>
        <v>1.0685714285714285</v>
      </c>
      <c r="F8" s="139"/>
      <c r="G8" s="139"/>
    </row>
    <row r="9" spans="1:8" s="86" customFormat="1" ht="18" customHeight="1">
      <c r="A9" s="128" t="s">
        <v>487</v>
      </c>
      <c r="B9" s="180">
        <v>1675</v>
      </c>
      <c r="C9" s="180">
        <v>1675</v>
      </c>
      <c r="D9" s="180">
        <f>SUM(D10:D19)</f>
        <v>3309</v>
      </c>
      <c r="E9" s="15">
        <f t="shared" si="1"/>
        <v>1.9755223880597015</v>
      </c>
      <c r="F9" s="139"/>
      <c r="G9" s="139"/>
    </row>
    <row r="10" spans="1:8" s="86" customFormat="1" ht="18" customHeight="1">
      <c r="A10" s="128" t="s">
        <v>445</v>
      </c>
      <c r="B10" s="180">
        <v>1500</v>
      </c>
      <c r="C10" s="180">
        <v>1500</v>
      </c>
      <c r="D10" s="180">
        <v>1602</v>
      </c>
      <c r="E10" s="15">
        <f t="shared" si="1"/>
        <v>1.0680000000000001</v>
      </c>
      <c r="F10" s="139"/>
      <c r="G10" s="139"/>
    </row>
    <row r="11" spans="1:8" s="86" customFormat="1" ht="18" customHeight="1">
      <c r="A11" s="128" t="s">
        <v>446</v>
      </c>
      <c r="B11" s="180">
        <v>300</v>
      </c>
      <c r="C11" s="180">
        <v>300</v>
      </c>
      <c r="D11" s="180">
        <v>319</v>
      </c>
      <c r="E11" s="15">
        <f t="shared" si="1"/>
        <v>1.0633333333333332</v>
      </c>
      <c r="F11" s="139"/>
      <c r="G11" s="139"/>
    </row>
    <row r="12" spans="1:8" s="86" customFormat="1" ht="18" customHeight="1">
      <c r="A12" s="128" t="s">
        <v>447</v>
      </c>
      <c r="B12" s="180">
        <v>300</v>
      </c>
      <c r="C12" s="180">
        <v>300</v>
      </c>
      <c r="D12" s="180">
        <v>305</v>
      </c>
      <c r="E12" s="15">
        <f t="shared" si="1"/>
        <v>1.0166666666666666</v>
      </c>
      <c r="F12" s="139"/>
      <c r="G12" s="139"/>
    </row>
    <row r="13" spans="1:8" s="86" customFormat="1" ht="18" customHeight="1">
      <c r="A13" s="128" t="s">
        <v>448</v>
      </c>
      <c r="B13" s="180">
        <v>3</v>
      </c>
      <c r="C13" s="180">
        <v>3</v>
      </c>
      <c r="D13" s="180"/>
      <c r="E13" s="15"/>
      <c r="F13" s="139"/>
      <c r="G13" s="139"/>
    </row>
    <row r="14" spans="1:8" s="86" customFormat="1" ht="18" customHeight="1">
      <c r="A14" s="128" t="s">
        <v>449</v>
      </c>
      <c r="B14" s="180">
        <v>300</v>
      </c>
      <c r="C14" s="180">
        <v>300</v>
      </c>
      <c r="D14" s="180">
        <v>364</v>
      </c>
      <c r="E14" s="15">
        <f t="shared" si="1"/>
        <v>1.2133333333333334</v>
      </c>
      <c r="F14" s="139"/>
      <c r="G14" s="139"/>
    </row>
    <row r="15" spans="1:8" s="86" customFormat="1" ht="18" customHeight="1">
      <c r="A15" s="128" t="s">
        <v>450</v>
      </c>
      <c r="B15" s="180">
        <v>20</v>
      </c>
      <c r="C15" s="180">
        <v>20</v>
      </c>
      <c r="D15" s="180">
        <v>24</v>
      </c>
      <c r="E15" s="15">
        <f t="shared" si="1"/>
        <v>1.2</v>
      </c>
      <c r="F15" s="139"/>
      <c r="G15" s="139"/>
    </row>
    <row r="16" spans="1:8" s="86" customFormat="1" ht="18" customHeight="1">
      <c r="A16" s="128" t="s">
        <v>451</v>
      </c>
      <c r="B16" s="180">
        <v>7</v>
      </c>
      <c r="C16" s="180">
        <v>7</v>
      </c>
      <c r="D16" s="180"/>
      <c r="E16" s="15"/>
      <c r="F16" s="139"/>
      <c r="G16" s="139"/>
    </row>
    <row r="17" spans="1:7" s="86" customFormat="1" ht="18" customHeight="1">
      <c r="A17" s="128" t="s">
        <v>452</v>
      </c>
      <c r="B17" s="180">
        <v>10</v>
      </c>
      <c r="C17" s="180">
        <v>10</v>
      </c>
      <c r="D17" s="180">
        <v>10</v>
      </c>
      <c r="E17" s="15">
        <f t="shared" si="1"/>
        <v>1</v>
      </c>
      <c r="F17" s="139"/>
      <c r="G17" s="139"/>
    </row>
    <row r="18" spans="1:7" s="86" customFormat="1" ht="18" customHeight="1">
      <c r="A18" s="128" t="s">
        <v>453</v>
      </c>
      <c r="B18" s="180">
        <v>300</v>
      </c>
      <c r="C18" s="180">
        <v>300</v>
      </c>
      <c r="D18" s="180">
        <v>349</v>
      </c>
      <c r="E18" s="15">
        <f t="shared" si="1"/>
        <v>1.1633333333333333</v>
      </c>
      <c r="F18" s="139"/>
      <c r="G18" s="139"/>
    </row>
    <row r="19" spans="1:7" s="86" customFormat="1" ht="18" customHeight="1">
      <c r="A19" s="128" t="s">
        <v>454</v>
      </c>
      <c r="B19" s="180">
        <v>300</v>
      </c>
      <c r="C19" s="180">
        <v>300</v>
      </c>
      <c r="D19" s="180">
        <v>336</v>
      </c>
      <c r="E19" s="15">
        <f t="shared" si="1"/>
        <v>1.1200000000000001</v>
      </c>
      <c r="F19" s="139"/>
      <c r="G19" s="139"/>
    </row>
    <row r="20" spans="1:7" s="86" customFormat="1" ht="18" customHeight="1">
      <c r="A20" s="128" t="s">
        <v>488</v>
      </c>
      <c r="B20" s="180">
        <f>SUM(B21:B27)</f>
        <v>60</v>
      </c>
      <c r="C20" s="180">
        <f>SUM(C21:C27)</f>
        <v>60</v>
      </c>
      <c r="D20" s="180"/>
      <c r="E20" s="15"/>
      <c r="F20" s="139"/>
      <c r="G20" s="139"/>
    </row>
    <row r="21" spans="1:7" s="86" customFormat="1" ht="18" customHeight="1">
      <c r="A21" s="128" t="s">
        <v>455</v>
      </c>
      <c r="B21" s="180"/>
      <c r="C21" s="180"/>
      <c r="D21" s="180"/>
      <c r="E21" s="15"/>
      <c r="F21" s="139"/>
      <c r="G21" s="139"/>
    </row>
    <row r="22" spans="1:7" s="86" customFormat="1" ht="18" customHeight="1">
      <c r="A22" s="128" t="s">
        <v>456</v>
      </c>
      <c r="B22" s="180"/>
      <c r="C22" s="180"/>
      <c r="D22" s="180"/>
      <c r="E22" s="15"/>
      <c r="F22" s="139"/>
      <c r="G22" s="139"/>
    </row>
    <row r="23" spans="1:7" s="86" customFormat="1" ht="18" customHeight="1">
      <c r="A23" s="128" t="s">
        <v>457</v>
      </c>
      <c r="B23" s="180">
        <v>3</v>
      </c>
      <c r="C23" s="180">
        <v>3</v>
      </c>
      <c r="D23" s="180"/>
      <c r="E23" s="15"/>
      <c r="F23" s="139"/>
      <c r="G23" s="139"/>
    </row>
    <row r="24" spans="1:7" s="86" customFormat="1" ht="18" customHeight="1">
      <c r="A24" s="128" t="s">
        <v>458</v>
      </c>
      <c r="B24" s="180"/>
      <c r="C24" s="180"/>
      <c r="D24" s="180"/>
      <c r="E24" s="15"/>
      <c r="F24" s="139"/>
      <c r="G24" s="139"/>
    </row>
    <row r="25" spans="1:7" s="86" customFormat="1" ht="18" customHeight="1">
      <c r="A25" s="128" t="s">
        <v>459</v>
      </c>
      <c r="B25" s="180">
        <v>40</v>
      </c>
      <c r="C25" s="180">
        <v>40</v>
      </c>
      <c r="D25" s="180"/>
      <c r="E25" s="15"/>
      <c r="F25" s="139"/>
      <c r="G25" s="139"/>
    </row>
    <row r="26" spans="1:7" s="86" customFormat="1" ht="18" customHeight="1">
      <c r="A26" s="128" t="s">
        <v>460</v>
      </c>
      <c r="B26" s="180"/>
      <c r="C26" s="180"/>
      <c r="D26" s="180"/>
      <c r="E26" s="15"/>
      <c r="F26" s="139"/>
      <c r="G26" s="139"/>
    </row>
    <row r="27" spans="1:7" s="86" customFormat="1" ht="18" customHeight="1">
      <c r="A27" s="128" t="s">
        <v>461</v>
      </c>
      <c r="B27" s="180">
        <v>17</v>
      </c>
      <c r="C27" s="180">
        <v>17</v>
      </c>
      <c r="D27" s="180"/>
      <c r="E27" s="15"/>
      <c r="F27" s="139"/>
      <c r="G27" s="139"/>
    </row>
    <row r="28" spans="1:7" s="86" customFormat="1" ht="18" customHeight="1">
      <c r="A28" s="128" t="s">
        <v>489</v>
      </c>
      <c r="B28" s="180"/>
      <c r="C28" s="180"/>
      <c r="D28" s="180"/>
      <c r="E28" s="15"/>
      <c r="F28" s="139"/>
      <c r="G28" s="139"/>
    </row>
    <row r="29" spans="1:7" s="86" customFormat="1" ht="18" customHeight="1">
      <c r="A29" s="128" t="s">
        <v>455</v>
      </c>
      <c r="B29" s="180"/>
      <c r="C29" s="180"/>
      <c r="D29" s="180"/>
      <c r="E29" s="15"/>
      <c r="F29" s="139"/>
      <c r="G29" s="139"/>
    </row>
    <row r="30" spans="1:7" s="86" customFormat="1" ht="18" customHeight="1">
      <c r="A30" s="128" t="s">
        <v>456</v>
      </c>
      <c r="B30" s="180"/>
      <c r="C30" s="180"/>
      <c r="D30" s="180"/>
      <c r="E30" s="15"/>
      <c r="F30" s="139"/>
      <c r="G30" s="139"/>
    </row>
    <row r="31" spans="1:7" s="86" customFormat="1" ht="18" customHeight="1">
      <c r="A31" s="128" t="s">
        <v>457</v>
      </c>
      <c r="B31" s="180"/>
      <c r="C31" s="180"/>
      <c r="D31" s="180"/>
      <c r="E31" s="15"/>
      <c r="F31" s="139"/>
      <c r="G31" s="139"/>
    </row>
    <row r="32" spans="1:7" s="86" customFormat="1" ht="18" customHeight="1">
      <c r="A32" s="128" t="s">
        <v>459</v>
      </c>
      <c r="B32" s="180"/>
      <c r="C32" s="180"/>
      <c r="D32" s="180"/>
      <c r="E32" s="15"/>
      <c r="F32" s="139"/>
      <c r="G32" s="139"/>
    </row>
    <row r="33" spans="1:7" s="86" customFormat="1" ht="18" customHeight="1">
      <c r="A33" s="128" t="s">
        <v>460</v>
      </c>
      <c r="B33" s="180"/>
      <c r="C33" s="180"/>
      <c r="D33" s="180"/>
      <c r="E33" s="15"/>
      <c r="F33" s="139"/>
      <c r="G33" s="139"/>
    </row>
    <row r="34" spans="1:7" s="86" customFormat="1" ht="18" customHeight="1">
      <c r="A34" s="128" t="s">
        <v>461</v>
      </c>
      <c r="B34" s="180"/>
      <c r="C34" s="180"/>
      <c r="D34" s="180"/>
      <c r="E34" s="15"/>
      <c r="F34" s="139"/>
      <c r="G34" s="139"/>
    </row>
    <row r="35" spans="1:7" s="86" customFormat="1" ht="18" customHeight="1">
      <c r="A35" s="128" t="s">
        <v>490</v>
      </c>
      <c r="B35" s="180"/>
      <c r="C35" s="180"/>
      <c r="D35" s="180"/>
      <c r="E35" s="15"/>
      <c r="F35" s="139"/>
      <c r="G35" s="139"/>
    </row>
    <row r="36" spans="1:7" s="86" customFormat="1" ht="18" customHeight="1">
      <c r="A36" s="128" t="s">
        <v>462</v>
      </c>
      <c r="B36" s="180"/>
      <c r="C36" s="180"/>
      <c r="D36" s="180"/>
      <c r="E36" s="15"/>
      <c r="F36" s="139"/>
      <c r="G36" s="139"/>
    </row>
    <row r="37" spans="1:7" s="86" customFormat="1" ht="18" customHeight="1">
      <c r="A37" s="128" t="s">
        <v>463</v>
      </c>
      <c r="B37" s="180"/>
      <c r="C37" s="180"/>
      <c r="D37" s="180"/>
      <c r="E37" s="15"/>
      <c r="F37" s="139"/>
      <c r="G37" s="139"/>
    </row>
    <row r="38" spans="1:7" s="86" customFormat="1" ht="18" customHeight="1">
      <c r="A38" s="128" t="s">
        <v>464</v>
      </c>
      <c r="B38" s="180"/>
      <c r="C38" s="180"/>
      <c r="D38" s="180"/>
      <c r="E38" s="15"/>
      <c r="F38" s="139"/>
      <c r="G38" s="139"/>
    </row>
    <row r="39" spans="1:7" s="86" customFormat="1" ht="18" customHeight="1">
      <c r="A39" s="128" t="s">
        <v>491</v>
      </c>
      <c r="B39" s="180"/>
      <c r="C39" s="180"/>
      <c r="D39" s="180"/>
      <c r="E39" s="15"/>
      <c r="F39" s="139"/>
      <c r="G39" s="139"/>
    </row>
    <row r="40" spans="1:7" s="86" customFormat="1" ht="18" customHeight="1">
      <c r="A40" s="128" t="s">
        <v>465</v>
      </c>
      <c r="B40" s="180"/>
      <c r="C40" s="180"/>
      <c r="D40" s="180"/>
      <c r="E40" s="15"/>
      <c r="F40" s="139"/>
      <c r="G40" s="139"/>
    </row>
    <row r="41" spans="1:7" s="86" customFormat="1" ht="18" customHeight="1">
      <c r="A41" s="128" t="s">
        <v>466</v>
      </c>
      <c r="B41" s="180"/>
      <c r="C41" s="180"/>
      <c r="D41" s="180"/>
      <c r="E41" s="15"/>
      <c r="F41" s="139"/>
      <c r="G41" s="139"/>
    </row>
    <row r="42" spans="1:7" s="86" customFormat="1" ht="18" customHeight="1">
      <c r="A42" s="128" t="s">
        <v>492</v>
      </c>
      <c r="B42" s="180"/>
      <c r="C42" s="180"/>
      <c r="D42" s="180"/>
      <c r="E42" s="15"/>
      <c r="F42" s="139"/>
      <c r="G42" s="139"/>
    </row>
    <row r="43" spans="1:7" s="86" customFormat="1" ht="18" customHeight="1">
      <c r="A43" s="128" t="s">
        <v>467</v>
      </c>
      <c r="B43" s="180"/>
      <c r="C43" s="180"/>
      <c r="D43" s="180"/>
      <c r="E43" s="15"/>
      <c r="F43" s="139"/>
      <c r="G43" s="139"/>
    </row>
    <row r="44" spans="1:7" s="86" customFormat="1" ht="18" customHeight="1">
      <c r="A44" s="128" t="s">
        <v>468</v>
      </c>
      <c r="B44" s="180"/>
      <c r="C44" s="180"/>
      <c r="D44" s="180"/>
      <c r="E44" s="15"/>
      <c r="F44" s="139"/>
      <c r="G44" s="139"/>
    </row>
    <row r="45" spans="1:7" s="86" customFormat="1" ht="18" customHeight="1">
      <c r="A45" s="128" t="s">
        <v>469</v>
      </c>
      <c r="B45" s="180"/>
      <c r="C45" s="180"/>
      <c r="D45" s="180"/>
      <c r="E45" s="15"/>
      <c r="F45" s="139"/>
      <c r="G45" s="139"/>
    </row>
    <row r="46" spans="1:7" s="86" customFormat="1" ht="18" customHeight="1">
      <c r="A46" s="128" t="s">
        <v>493</v>
      </c>
      <c r="B46" s="180"/>
      <c r="C46" s="180"/>
      <c r="D46" s="180"/>
      <c r="E46" s="15"/>
      <c r="F46" s="139"/>
      <c r="G46" s="139"/>
    </row>
    <row r="47" spans="1:7" s="86" customFormat="1" ht="18" customHeight="1">
      <c r="A47" s="128" t="s">
        <v>470</v>
      </c>
      <c r="B47" s="180"/>
      <c r="C47" s="180"/>
      <c r="D47" s="180"/>
      <c r="E47" s="15"/>
      <c r="F47" s="139"/>
      <c r="G47" s="139"/>
    </row>
    <row r="48" spans="1:7" s="86" customFormat="1" ht="18" customHeight="1">
      <c r="A48" s="128" t="s">
        <v>471</v>
      </c>
      <c r="B48" s="180"/>
      <c r="C48" s="180"/>
      <c r="D48" s="180"/>
      <c r="E48" s="15"/>
      <c r="F48" s="139"/>
      <c r="G48" s="139"/>
    </row>
    <row r="49" spans="1:7" s="86" customFormat="1" ht="18" customHeight="1">
      <c r="A49" s="128" t="s">
        <v>494</v>
      </c>
      <c r="B49" s="180">
        <f>SUM(B50:B54)</f>
        <v>120</v>
      </c>
      <c r="C49" s="180">
        <f>SUM(C50:C54)</f>
        <v>120</v>
      </c>
      <c r="D49" s="180">
        <f>SUM(D50:D54)</f>
        <v>29</v>
      </c>
      <c r="E49" s="15">
        <f t="shared" ref="E49" si="2">D49/C49</f>
        <v>0.24166666666666667</v>
      </c>
      <c r="F49" s="139"/>
      <c r="G49" s="139"/>
    </row>
    <row r="50" spans="1:7" s="86" customFormat="1" ht="18" customHeight="1">
      <c r="A50" s="128" t="s">
        <v>472</v>
      </c>
      <c r="B50" s="180"/>
      <c r="C50" s="180"/>
      <c r="D50" s="180"/>
      <c r="E50" s="15"/>
      <c r="F50" s="139"/>
      <c r="G50" s="139"/>
    </row>
    <row r="51" spans="1:7" s="86" customFormat="1" ht="18" customHeight="1">
      <c r="A51" s="128" t="s">
        <v>473</v>
      </c>
      <c r="B51" s="180">
        <v>3</v>
      </c>
      <c r="C51" s="180">
        <v>3</v>
      </c>
      <c r="D51" s="180"/>
      <c r="E51" s="15"/>
      <c r="F51" s="139"/>
      <c r="G51" s="139"/>
    </row>
    <row r="52" spans="1:7" s="86" customFormat="1" ht="18" customHeight="1">
      <c r="A52" s="128" t="s">
        <v>474</v>
      </c>
      <c r="B52" s="180"/>
      <c r="C52" s="180"/>
      <c r="D52" s="180"/>
      <c r="E52" s="15"/>
      <c r="F52" s="139"/>
      <c r="G52" s="139"/>
    </row>
    <row r="53" spans="1:7" s="86" customFormat="1" ht="18" customHeight="1">
      <c r="A53" s="128" t="s">
        <v>475</v>
      </c>
      <c r="B53" s="180">
        <v>87</v>
      </c>
      <c r="C53" s="180">
        <v>87</v>
      </c>
      <c r="D53" s="180"/>
      <c r="E53" s="15"/>
      <c r="F53" s="139"/>
      <c r="G53" s="139"/>
    </row>
    <row r="54" spans="1:7" s="86" customFormat="1" ht="18" customHeight="1">
      <c r="A54" s="128" t="s">
        <v>476</v>
      </c>
      <c r="B54" s="180">
        <v>30</v>
      </c>
      <c r="C54" s="180">
        <v>30</v>
      </c>
      <c r="D54" s="180">
        <v>29</v>
      </c>
      <c r="E54" s="15">
        <f t="shared" ref="E54" si="3">D54/C54</f>
        <v>0.96666666666666667</v>
      </c>
      <c r="F54" s="139"/>
      <c r="G54" s="139"/>
    </row>
    <row r="55" spans="1:7" s="86" customFormat="1" ht="18" customHeight="1">
      <c r="A55" s="128" t="s">
        <v>495</v>
      </c>
      <c r="B55" s="180"/>
      <c r="C55" s="180"/>
      <c r="D55" s="180"/>
      <c r="E55" s="15"/>
      <c r="F55" s="139"/>
      <c r="G55" s="139"/>
    </row>
    <row r="56" spans="1:7" s="86" customFormat="1" ht="18" customHeight="1">
      <c r="A56" s="128" t="s">
        <v>477</v>
      </c>
      <c r="B56" s="180"/>
      <c r="C56" s="180"/>
      <c r="D56" s="180"/>
      <c r="E56" s="15"/>
      <c r="F56" s="139"/>
      <c r="G56" s="139"/>
    </row>
    <row r="57" spans="1:7" s="86" customFormat="1" ht="18" customHeight="1">
      <c r="A57" s="128" t="s">
        <v>478</v>
      </c>
      <c r="B57" s="180"/>
      <c r="C57" s="180"/>
      <c r="D57" s="180"/>
      <c r="E57" s="15"/>
      <c r="F57" s="139"/>
      <c r="G57" s="139"/>
    </row>
    <row r="58" spans="1:7" s="86" customFormat="1" ht="18" customHeight="1">
      <c r="A58" s="128" t="s">
        <v>496</v>
      </c>
      <c r="B58" s="180"/>
      <c r="C58" s="180"/>
      <c r="D58" s="180"/>
      <c r="E58" s="15"/>
      <c r="F58" s="139"/>
      <c r="G58" s="139"/>
    </row>
    <row r="59" spans="1:7" s="86" customFormat="1" ht="18" customHeight="1">
      <c r="A59" s="128" t="s">
        <v>479</v>
      </c>
      <c r="B59" s="180"/>
      <c r="C59" s="180"/>
      <c r="D59" s="180"/>
      <c r="E59" s="15"/>
      <c r="F59" s="139"/>
      <c r="G59" s="139"/>
    </row>
    <row r="60" spans="1:7" s="86" customFormat="1" ht="18" customHeight="1">
      <c r="A60" s="128" t="s">
        <v>480</v>
      </c>
      <c r="B60" s="180"/>
      <c r="C60" s="180"/>
      <c r="D60" s="180"/>
      <c r="E60" s="15"/>
      <c r="F60" s="139"/>
      <c r="G60" s="139"/>
    </row>
    <row r="61" spans="1:7" s="86" customFormat="1" ht="18" customHeight="1">
      <c r="A61" s="128" t="s">
        <v>481</v>
      </c>
      <c r="B61" s="180"/>
      <c r="C61" s="180"/>
      <c r="D61" s="180"/>
      <c r="E61" s="15"/>
      <c r="F61" s="139"/>
      <c r="G61" s="139"/>
    </row>
    <row r="62" spans="1:7" s="86" customFormat="1" ht="18" customHeight="1">
      <c r="A62" s="128" t="s">
        <v>482</v>
      </c>
      <c r="B62" s="180"/>
      <c r="C62" s="180"/>
      <c r="D62" s="180"/>
      <c r="E62" s="15"/>
      <c r="F62" s="139"/>
      <c r="G62" s="139"/>
    </row>
    <row r="63" spans="1:7" s="86" customFormat="1" ht="18" customHeight="1">
      <c r="A63" s="128" t="s">
        <v>497</v>
      </c>
      <c r="B63" s="180"/>
      <c r="C63" s="180"/>
      <c r="D63" s="180"/>
      <c r="E63" s="15"/>
      <c r="F63" s="139"/>
      <c r="G63" s="139"/>
    </row>
    <row r="64" spans="1:7" s="86" customFormat="1" ht="18" customHeight="1">
      <c r="A64" s="128" t="s">
        <v>483</v>
      </c>
      <c r="B64" s="180"/>
      <c r="C64" s="180"/>
      <c r="D64" s="180"/>
      <c r="E64" s="15"/>
      <c r="F64" s="139"/>
      <c r="G64" s="139"/>
    </row>
    <row r="65" spans="1:7" s="86" customFormat="1" ht="18" customHeight="1">
      <c r="A65" s="128" t="s">
        <v>484</v>
      </c>
      <c r="B65" s="180"/>
      <c r="C65" s="180"/>
      <c r="D65" s="180"/>
      <c r="E65" s="15"/>
      <c r="F65" s="139"/>
      <c r="G65" s="139"/>
    </row>
    <row r="66" spans="1:7" s="86" customFormat="1" ht="18" customHeight="1">
      <c r="A66" s="128" t="s">
        <v>485</v>
      </c>
      <c r="B66" s="180"/>
      <c r="C66" s="180"/>
      <c r="D66" s="180"/>
      <c r="E66" s="15"/>
      <c r="F66" s="139"/>
      <c r="G66" s="139"/>
    </row>
    <row r="67" spans="1:7" s="86" customFormat="1" ht="18" customHeight="1">
      <c r="A67" s="128" t="s">
        <v>486</v>
      </c>
      <c r="B67" s="180"/>
      <c r="C67" s="180"/>
      <c r="D67" s="180"/>
      <c r="E67" s="15"/>
      <c r="F67" s="139"/>
      <c r="G67" s="139"/>
    </row>
    <row r="68" spans="1:7" s="86" customFormat="1" ht="18" customHeight="1">
      <c r="A68" s="128"/>
      <c r="B68" s="180"/>
      <c r="C68" s="180"/>
      <c r="D68" s="180"/>
      <c r="E68" s="15"/>
      <c r="F68" s="139"/>
      <c r="G68" s="139"/>
    </row>
    <row r="69" spans="1:7" s="86" customFormat="1" ht="18" customHeight="1">
      <c r="A69" s="128" t="s">
        <v>498</v>
      </c>
      <c r="B69" s="180">
        <f>SUM(B4,B9,B20,B28,B35,B39,B42,B46,B49,B55,B58,B63)</f>
        <v>12885</v>
      </c>
      <c r="C69" s="180">
        <f>SUM(C4,C9,C20,C28,C35,C39,C42,C46,C49,C55,C58,C63)</f>
        <v>12885</v>
      </c>
      <c r="D69" s="180">
        <f>SUM(D4,D9,D20,D28,D35,D39,D42,D46,D49,D55,D58,D63)</f>
        <v>14999</v>
      </c>
      <c r="E69" s="15">
        <f>D69/C69</f>
        <v>1.1640667442762902</v>
      </c>
      <c r="F69" s="139"/>
      <c r="G69" s="139"/>
    </row>
  </sheetData>
  <mergeCells count="1">
    <mergeCell ref="A1:E1"/>
  </mergeCells>
  <phoneticPr fontId="28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Z81"/>
  <sheetViews>
    <sheetView zoomScaleNormal="100" workbookViewId="0">
      <pane ySplit="3" topLeftCell="A4" activePane="bottomLeft" state="frozen"/>
      <selection pane="bottomLeft" activeCell="N18" sqref="N18"/>
    </sheetView>
  </sheetViews>
  <sheetFormatPr defaultColWidth="9" defaultRowHeight="14.25"/>
  <cols>
    <col min="1" max="1" width="49.375" style="233" customWidth="1"/>
    <col min="2" max="2" width="10.875" style="233" customWidth="1"/>
    <col min="3" max="3" width="11" style="233" customWidth="1"/>
    <col min="4" max="4" width="7.875" style="234" customWidth="1"/>
    <col min="5" max="5" width="9.625" style="233" customWidth="1"/>
    <col min="6" max="8" width="9.75" style="233" customWidth="1"/>
    <col min="9" max="9" width="7.875" style="233" customWidth="1"/>
    <col min="10" max="243" width="9" style="235"/>
    <col min="244" max="244" width="37.875" style="235" customWidth="1"/>
    <col min="245" max="245" width="7.75" style="235" customWidth="1"/>
    <col min="246" max="246" width="8.125" style="235" customWidth="1"/>
    <col min="247" max="247" width="7.5" style="235" customWidth="1"/>
    <col min="248" max="250" width="7" style="235" customWidth="1"/>
    <col min="251" max="252" width="7.5" style="235" customWidth="1"/>
    <col min="253" max="253" width="16.125" style="235" customWidth="1"/>
    <col min="254" max="254" width="13.875" style="235" customWidth="1"/>
    <col min="255" max="256" width="9" style="235"/>
    <col min="257" max="257" width="15.75" style="235" customWidth="1"/>
    <col min="258" max="499" width="9" style="235"/>
    <col min="500" max="500" width="37.875" style="235" customWidth="1"/>
    <col min="501" max="501" width="7.75" style="235" customWidth="1"/>
    <col min="502" max="502" width="8.125" style="235" customWidth="1"/>
    <col min="503" max="503" width="7.5" style="235" customWidth="1"/>
    <col min="504" max="506" width="7" style="235" customWidth="1"/>
    <col min="507" max="508" width="7.5" style="235" customWidth="1"/>
    <col min="509" max="509" width="16.125" style="235" customWidth="1"/>
    <col min="510" max="510" width="13.875" style="235" customWidth="1"/>
    <col min="511" max="512" width="9" style="235"/>
    <col min="513" max="513" width="15.75" style="235" customWidth="1"/>
    <col min="514" max="755" width="9" style="235"/>
    <col min="756" max="756" width="37.875" style="235" customWidth="1"/>
    <col min="757" max="757" width="7.75" style="235" customWidth="1"/>
    <col min="758" max="758" width="8.125" style="235" customWidth="1"/>
    <col min="759" max="759" width="7.5" style="235" customWidth="1"/>
    <col min="760" max="762" width="7" style="235" customWidth="1"/>
    <col min="763" max="764" width="7.5" style="235" customWidth="1"/>
    <col min="765" max="765" width="16.125" style="235" customWidth="1"/>
    <col min="766" max="766" width="13.875" style="235" customWidth="1"/>
    <col min="767" max="768" width="9" style="235"/>
    <col min="769" max="769" width="15.75" style="235" customWidth="1"/>
    <col min="770" max="1011" width="9" style="235"/>
    <col min="1012" max="1012" width="37.875" style="235" customWidth="1"/>
    <col min="1013" max="1013" width="7.75" style="235" customWidth="1"/>
    <col min="1014" max="1014" width="8.125" style="235" customWidth="1"/>
    <col min="1015" max="1015" width="7.5" style="235" customWidth="1"/>
    <col min="1016" max="1018" width="7" style="235" customWidth="1"/>
    <col min="1019" max="1020" width="7.5" style="235" customWidth="1"/>
    <col min="1021" max="1021" width="16.125" style="235" customWidth="1"/>
    <col min="1022" max="1022" width="13.875" style="235" customWidth="1"/>
    <col min="1023" max="1024" width="9" style="235"/>
    <col min="1025" max="1025" width="15.75" style="235" customWidth="1"/>
    <col min="1026" max="1267" width="9" style="235"/>
    <col min="1268" max="1268" width="37.875" style="235" customWidth="1"/>
    <col min="1269" max="1269" width="7.75" style="235" customWidth="1"/>
    <col min="1270" max="1270" width="8.125" style="235" customWidth="1"/>
    <col min="1271" max="1271" width="7.5" style="235" customWidth="1"/>
    <col min="1272" max="1274" width="7" style="235" customWidth="1"/>
    <col min="1275" max="1276" width="7.5" style="235" customWidth="1"/>
    <col min="1277" max="1277" width="16.125" style="235" customWidth="1"/>
    <col min="1278" max="1278" width="13.875" style="235" customWidth="1"/>
    <col min="1279" max="1280" width="9" style="235"/>
    <col min="1281" max="1281" width="15.75" style="235" customWidth="1"/>
    <col min="1282" max="1523" width="9" style="235"/>
    <col min="1524" max="1524" width="37.875" style="235" customWidth="1"/>
    <col min="1525" max="1525" width="7.75" style="235" customWidth="1"/>
    <col min="1526" max="1526" width="8.125" style="235" customWidth="1"/>
    <col min="1527" max="1527" width="7.5" style="235" customWidth="1"/>
    <col min="1528" max="1530" width="7" style="235" customWidth="1"/>
    <col min="1531" max="1532" width="7.5" style="235" customWidth="1"/>
    <col min="1533" max="1533" width="16.125" style="235" customWidth="1"/>
    <col min="1534" max="1534" width="13.875" style="235" customWidth="1"/>
    <col min="1535" max="1536" width="9" style="235"/>
    <col min="1537" max="1537" width="15.75" style="235" customWidth="1"/>
    <col min="1538" max="1779" width="9" style="235"/>
    <col min="1780" max="1780" width="37.875" style="235" customWidth="1"/>
    <col min="1781" max="1781" width="7.75" style="235" customWidth="1"/>
    <col min="1782" max="1782" width="8.125" style="235" customWidth="1"/>
    <col min="1783" max="1783" width="7.5" style="235" customWidth="1"/>
    <col min="1784" max="1786" width="7" style="235" customWidth="1"/>
    <col min="1787" max="1788" width="7.5" style="235" customWidth="1"/>
    <col min="1789" max="1789" width="16.125" style="235" customWidth="1"/>
    <col min="1790" max="1790" width="13.875" style="235" customWidth="1"/>
    <col min="1791" max="1792" width="9" style="235"/>
    <col min="1793" max="1793" width="15.75" style="235" customWidth="1"/>
    <col min="1794" max="2035" width="9" style="235"/>
    <col min="2036" max="2036" width="37.875" style="235" customWidth="1"/>
    <col min="2037" max="2037" width="7.75" style="235" customWidth="1"/>
    <col min="2038" max="2038" width="8.125" style="235" customWidth="1"/>
    <col min="2039" max="2039" width="7.5" style="235" customWidth="1"/>
    <col min="2040" max="2042" width="7" style="235" customWidth="1"/>
    <col min="2043" max="2044" width="7.5" style="235" customWidth="1"/>
    <col min="2045" max="2045" width="16.125" style="235" customWidth="1"/>
    <col min="2046" max="2046" width="13.875" style="235" customWidth="1"/>
    <col min="2047" max="2048" width="9" style="235"/>
    <col min="2049" max="2049" width="15.75" style="235" customWidth="1"/>
    <col min="2050" max="2291" width="9" style="235"/>
    <col min="2292" max="2292" width="37.875" style="235" customWidth="1"/>
    <col min="2293" max="2293" width="7.75" style="235" customWidth="1"/>
    <col min="2294" max="2294" width="8.125" style="235" customWidth="1"/>
    <col min="2295" max="2295" width="7.5" style="235" customWidth="1"/>
    <col min="2296" max="2298" width="7" style="235" customWidth="1"/>
    <col min="2299" max="2300" width="7.5" style="235" customWidth="1"/>
    <col min="2301" max="2301" width="16.125" style="235" customWidth="1"/>
    <col min="2302" max="2302" width="13.875" style="235" customWidth="1"/>
    <col min="2303" max="2304" width="9" style="235"/>
    <col min="2305" max="2305" width="15.75" style="235" customWidth="1"/>
    <col min="2306" max="2547" width="9" style="235"/>
    <col min="2548" max="2548" width="37.875" style="235" customWidth="1"/>
    <col min="2549" max="2549" width="7.75" style="235" customWidth="1"/>
    <col min="2550" max="2550" width="8.125" style="235" customWidth="1"/>
    <col min="2551" max="2551" width="7.5" style="235" customWidth="1"/>
    <col min="2552" max="2554" width="7" style="235" customWidth="1"/>
    <col min="2555" max="2556" width="7.5" style="235" customWidth="1"/>
    <col min="2557" max="2557" width="16.125" style="235" customWidth="1"/>
    <col min="2558" max="2558" width="13.875" style="235" customWidth="1"/>
    <col min="2559" max="2560" width="9" style="235"/>
    <col min="2561" max="2561" width="15.75" style="235" customWidth="1"/>
    <col min="2562" max="2803" width="9" style="235"/>
    <col min="2804" max="2804" width="37.875" style="235" customWidth="1"/>
    <col min="2805" max="2805" width="7.75" style="235" customWidth="1"/>
    <col min="2806" max="2806" width="8.125" style="235" customWidth="1"/>
    <col min="2807" max="2807" width="7.5" style="235" customWidth="1"/>
    <col min="2808" max="2810" width="7" style="235" customWidth="1"/>
    <col min="2811" max="2812" width="7.5" style="235" customWidth="1"/>
    <col min="2813" max="2813" width="16.125" style="235" customWidth="1"/>
    <col min="2814" max="2814" width="13.875" style="235" customWidth="1"/>
    <col min="2815" max="2816" width="9" style="235"/>
    <col min="2817" max="2817" width="15.75" style="235" customWidth="1"/>
    <col min="2818" max="3059" width="9" style="235"/>
    <col min="3060" max="3060" width="37.875" style="235" customWidth="1"/>
    <col min="3061" max="3061" width="7.75" style="235" customWidth="1"/>
    <col min="3062" max="3062" width="8.125" style="235" customWidth="1"/>
    <col min="3063" max="3063" width="7.5" style="235" customWidth="1"/>
    <col min="3064" max="3066" width="7" style="235" customWidth="1"/>
    <col min="3067" max="3068" width="7.5" style="235" customWidth="1"/>
    <col min="3069" max="3069" width="16.125" style="235" customWidth="1"/>
    <col min="3070" max="3070" width="13.875" style="235" customWidth="1"/>
    <col min="3071" max="3072" width="9" style="235"/>
    <col min="3073" max="3073" width="15.75" style="235" customWidth="1"/>
    <col min="3074" max="3315" width="9" style="235"/>
    <col min="3316" max="3316" width="37.875" style="235" customWidth="1"/>
    <col min="3317" max="3317" width="7.75" style="235" customWidth="1"/>
    <col min="3318" max="3318" width="8.125" style="235" customWidth="1"/>
    <col min="3319" max="3319" width="7.5" style="235" customWidth="1"/>
    <col min="3320" max="3322" width="7" style="235" customWidth="1"/>
    <col min="3323" max="3324" width="7.5" style="235" customWidth="1"/>
    <col min="3325" max="3325" width="16.125" style="235" customWidth="1"/>
    <col min="3326" max="3326" width="13.875" style="235" customWidth="1"/>
    <col min="3327" max="3328" width="9" style="235"/>
    <col min="3329" max="3329" width="15.75" style="235" customWidth="1"/>
    <col min="3330" max="3571" width="9" style="235"/>
    <col min="3572" max="3572" width="37.875" style="235" customWidth="1"/>
    <col min="3573" max="3573" width="7.75" style="235" customWidth="1"/>
    <col min="3574" max="3574" width="8.125" style="235" customWidth="1"/>
    <col min="3575" max="3575" width="7.5" style="235" customWidth="1"/>
    <col min="3576" max="3578" width="7" style="235" customWidth="1"/>
    <col min="3579" max="3580" width="7.5" style="235" customWidth="1"/>
    <col min="3581" max="3581" width="16.125" style="235" customWidth="1"/>
    <col min="3582" max="3582" width="13.875" style="235" customWidth="1"/>
    <col min="3583" max="3584" width="9" style="235"/>
    <col min="3585" max="3585" width="15.75" style="235" customWidth="1"/>
    <col min="3586" max="3827" width="9" style="235"/>
    <col min="3828" max="3828" width="37.875" style="235" customWidth="1"/>
    <col min="3829" max="3829" width="7.75" style="235" customWidth="1"/>
    <col min="3830" max="3830" width="8.125" style="235" customWidth="1"/>
    <col min="3831" max="3831" width="7.5" style="235" customWidth="1"/>
    <col min="3832" max="3834" width="7" style="235" customWidth="1"/>
    <col min="3835" max="3836" width="7.5" style="235" customWidth="1"/>
    <col min="3837" max="3837" width="16.125" style="235" customWidth="1"/>
    <col min="3838" max="3838" width="13.875" style="235" customWidth="1"/>
    <col min="3839" max="3840" width="9" style="235"/>
    <col min="3841" max="3841" width="15.75" style="235" customWidth="1"/>
    <col min="3842" max="4083" width="9" style="235"/>
    <col min="4084" max="4084" width="37.875" style="235" customWidth="1"/>
    <col min="4085" max="4085" width="7.75" style="235" customWidth="1"/>
    <col min="4086" max="4086" width="8.125" style="235" customWidth="1"/>
    <col min="4087" max="4087" width="7.5" style="235" customWidth="1"/>
    <col min="4088" max="4090" width="7" style="235" customWidth="1"/>
    <col min="4091" max="4092" width="7.5" style="235" customWidth="1"/>
    <col min="4093" max="4093" width="16.125" style="235" customWidth="1"/>
    <col min="4094" max="4094" width="13.875" style="235" customWidth="1"/>
    <col min="4095" max="4096" width="9" style="235"/>
    <col min="4097" max="4097" width="15.75" style="235" customWidth="1"/>
    <col min="4098" max="4339" width="9" style="235"/>
    <col min="4340" max="4340" width="37.875" style="235" customWidth="1"/>
    <col min="4341" max="4341" width="7.75" style="235" customWidth="1"/>
    <col min="4342" max="4342" width="8.125" style="235" customWidth="1"/>
    <col min="4343" max="4343" width="7.5" style="235" customWidth="1"/>
    <col min="4344" max="4346" width="7" style="235" customWidth="1"/>
    <col min="4347" max="4348" width="7.5" style="235" customWidth="1"/>
    <col min="4349" max="4349" width="16.125" style="235" customWidth="1"/>
    <col min="4350" max="4350" width="13.875" style="235" customWidth="1"/>
    <col min="4351" max="4352" width="9" style="235"/>
    <col min="4353" max="4353" width="15.75" style="235" customWidth="1"/>
    <col min="4354" max="4595" width="9" style="235"/>
    <col min="4596" max="4596" width="37.875" style="235" customWidth="1"/>
    <col min="4597" max="4597" width="7.75" style="235" customWidth="1"/>
    <col min="4598" max="4598" width="8.125" style="235" customWidth="1"/>
    <col min="4599" max="4599" width="7.5" style="235" customWidth="1"/>
    <col min="4600" max="4602" width="7" style="235" customWidth="1"/>
    <col min="4603" max="4604" width="7.5" style="235" customWidth="1"/>
    <col min="4605" max="4605" width="16.125" style="235" customWidth="1"/>
    <col min="4606" max="4606" width="13.875" style="235" customWidth="1"/>
    <col min="4607" max="4608" width="9" style="235"/>
    <col min="4609" max="4609" width="15.75" style="235" customWidth="1"/>
    <col min="4610" max="4851" width="9" style="235"/>
    <col min="4852" max="4852" width="37.875" style="235" customWidth="1"/>
    <col min="4853" max="4853" width="7.75" style="235" customWidth="1"/>
    <col min="4854" max="4854" width="8.125" style="235" customWidth="1"/>
    <col min="4855" max="4855" width="7.5" style="235" customWidth="1"/>
    <col min="4856" max="4858" width="7" style="235" customWidth="1"/>
    <col min="4859" max="4860" width="7.5" style="235" customWidth="1"/>
    <col min="4861" max="4861" width="16.125" style="235" customWidth="1"/>
    <col min="4862" max="4862" width="13.875" style="235" customWidth="1"/>
    <col min="4863" max="4864" width="9" style="235"/>
    <col min="4865" max="4865" width="15.75" style="235" customWidth="1"/>
    <col min="4866" max="5107" width="9" style="235"/>
    <col min="5108" max="5108" width="37.875" style="235" customWidth="1"/>
    <col min="5109" max="5109" width="7.75" style="235" customWidth="1"/>
    <col min="5110" max="5110" width="8.125" style="235" customWidth="1"/>
    <col min="5111" max="5111" width="7.5" style="235" customWidth="1"/>
    <col min="5112" max="5114" width="7" style="235" customWidth="1"/>
    <col min="5115" max="5116" width="7.5" style="235" customWidth="1"/>
    <col min="5117" max="5117" width="16.125" style="235" customWidth="1"/>
    <col min="5118" max="5118" width="13.875" style="235" customWidth="1"/>
    <col min="5119" max="5120" width="9" style="235"/>
    <col min="5121" max="5121" width="15.75" style="235" customWidth="1"/>
    <col min="5122" max="5363" width="9" style="235"/>
    <col min="5364" max="5364" width="37.875" style="235" customWidth="1"/>
    <col min="5365" max="5365" width="7.75" style="235" customWidth="1"/>
    <col min="5366" max="5366" width="8.125" style="235" customWidth="1"/>
    <col min="5367" max="5367" width="7.5" style="235" customWidth="1"/>
    <col min="5368" max="5370" width="7" style="235" customWidth="1"/>
    <col min="5371" max="5372" width="7.5" style="235" customWidth="1"/>
    <col min="5373" max="5373" width="16.125" style="235" customWidth="1"/>
    <col min="5374" max="5374" width="13.875" style="235" customWidth="1"/>
    <col min="5375" max="5376" width="9" style="235"/>
    <col min="5377" max="5377" width="15.75" style="235" customWidth="1"/>
    <col min="5378" max="5619" width="9" style="235"/>
    <col min="5620" max="5620" width="37.875" style="235" customWidth="1"/>
    <col min="5621" max="5621" width="7.75" style="235" customWidth="1"/>
    <col min="5622" max="5622" width="8.125" style="235" customWidth="1"/>
    <col min="5623" max="5623" width="7.5" style="235" customWidth="1"/>
    <col min="5624" max="5626" width="7" style="235" customWidth="1"/>
    <col min="5627" max="5628" width="7.5" style="235" customWidth="1"/>
    <col min="5629" max="5629" width="16.125" style="235" customWidth="1"/>
    <col min="5630" max="5630" width="13.875" style="235" customWidth="1"/>
    <col min="5631" max="5632" width="9" style="235"/>
    <col min="5633" max="5633" width="15.75" style="235" customWidth="1"/>
    <col min="5634" max="5875" width="9" style="235"/>
    <col min="5876" max="5876" width="37.875" style="235" customWidth="1"/>
    <col min="5877" max="5877" width="7.75" style="235" customWidth="1"/>
    <col min="5878" max="5878" width="8.125" style="235" customWidth="1"/>
    <col min="5879" max="5879" width="7.5" style="235" customWidth="1"/>
    <col min="5880" max="5882" width="7" style="235" customWidth="1"/>
    <col min="5883" max="5884" width="7.5" style="235" customWidth="1"/>
    <col min="5885" max="5885" width="16.125" style="235" customWidth="1"/>
    <col min="5886" max="5886" width="13.875" style="235" customWidth="1"/>
    <col min="5887" max="5888" width="9" style="235"/>
    <col min="5889" max="5889" width="15.75" style="235" customWidth="1"/>
    <col min="5890" max="6131" width="9" style="235"/>
    <col min="6132" max="6132" width="37.875" style="235" customWidth="1"/>
    <col min="6133" max="6133" width="7.75" style="235" customWidth="1"/>
    <col min="6134" max="6134" width="8.125" style="235" customWidth="1"/>
    <col min="6135" max="6135" width="7.5" style="235" customWidth="1"/>
    <col min="6136" max="6138" width="7" style="235" customWidth="1"/>
    <col min="6139" max="6140" width="7.5" style="235" customWidth="1"/>
    <col min="6141" max="6141" width="16.125" style="235" customWidth="1"/>
    <col min="6142" max="6142" width="13.875" style="235" customWidth="1"/>
    <col min="6143" max="6144" width="9" style="235"/>
    <col min="6145" max="6145" width="15.75" style="235" customWidth="1"/>
    <col min="6146" max="6387" width="9" style="235"/>
    <col min="6388" max="6388" width="37.875" style="235" customWidth="1"/>
    <col min="6389" max="6389" width="7.75" style="235" customWidth="1"/>
    <col min="6390" max="6390" width="8.125" style="235" customWidth="1"/>
    <col min="6391" max="6391" width="7.5" style="235" customWidth="1"/>
    <col min="6392" max="6394" width="7" style="235" customWidth="1"/>
    <col min="6395" max="6396" width="7.5" style="235" customWidth="1"/>
    <col min="6397" max="6397" width="16.125" style="235" customWidth="1"/>
    <col min="6398" max="6398" width="13.875" style="235" customWidth="1"/>
    <col min="6399" max="6400" width="9" style="235"/>
    <col min="6401" max="6401" width="15.75" style="235" customWidth="1"/>
    <col min="6402" max="6643" width="9" style="235"/>
    <col min="6644" max="6644" width="37.875" style="235" customWidth="1"/>
    <col min="6645" max="6645" width="7.75" style="235" customWidth="1"/>
    <col min="6646" max="6646" width="8.125" style="235" customWidth="1"/>
    <col min="6647" max="6647" width="7.5" style="235" customWidth="1"/>
    <col min="6648" max="6650" width="7" style="235" customWidth="1"/>
    <col min="6651" max="6652" width="7.5" style="235" customWidth="1"/>
    <col min="6653" max="6653" width="16.125" style="235" customWidth="1"/>
    <col min="6654" max="6654" width="13.875" style="235" customWidth="1"/>
    <col min="6655" max="6656" width="9" style="235"/>
    <col min="6657" max="6657" width="15.75" style="235" customWidth="1"/>
    <col min="6658" max="6899" width="9" style="235"/>
    <col min="6900" max="6900" width="37.875" style="235" customWidth="1"/>
    <col min="6901" max="6901" width="7.75" style="235" customWidth="1"/>
    <col min="6902" max="6902" width="8.125" style="235" customWidth="1"/>
    <col min="6903" max="6903" width="7.5" style="235" customWidth="1"/>
    <col min="6904" max="6906" width="7" style="235" customWidth="1"/>
    <col min="6907" max="6908" width="7.5" style="235" customWidth="1"/>
    <col min="6909" max="6909" width="16.125" style="235" customWidth="1"/>
    <col min="6910" max="6910" width="13.875" style="235" customWidth="1"/>
    <col min="6911" max="6912" width="9" style="235"/>
    <col min="6913" max="6913" width="15.75" style="235" customWidth="1"/>
    <col min="6914" max="7155" width="9" style="235"/>
    <col min="7156" max="7156" width="37.875" style="235" customWidth="1"/>
    <col min="7157" max="7157" width="7.75" style="235" customWidth="1"/>
    <col min="7158" max="7158" width="8.125" style="235" customWidth="1"/>
    <col min="7159" max="7159" width="7.5" style="235" customWidth="1"/>
    <col min="7160" max="7162" width="7" style="235" customWidth="1"/>
    <col min="7163" max="7164" width="7.5" style="235" customWidth="1"/>
    <col min="7165" max="7165" width="16.125" style="235" customWidth="1"/>
    <col min="7166" max="7166" width="13.875" style="235" customWidth="1"/>
    <col min="7167" max="7168" width="9" style="235"/>
    <col min="7169" max="7169" width="15.75" style="235" customWidth="1"/>
    <col min="7170" max="7411" width="9" style="235"/>
    <col min="7412" max="7412" width="37.875" style="235" customWidth="1"/>
    <col min="7413" max="7413" width="7.75" style="235" customWidth="1"/>
    <col min="7414" max="7414" width="8.125" style="235" customWidth="1"/>
    <col min="7415" max="7415" width="7.5" style="235" customWidth="1"/>
    <col min="7416" max="7418" width="7" style="235" customWidth="1"/>
    <col min="7419" max="7420" width="7.5" style="235" customWidth="1"/>
    <col min="7421" max="7421" width="16.125" style="235" customWidth="1"/>
    <col min="7422" max="7422" width="13.875" style="235" customWidth="1"/>
    <col min="7423" max="7424" width="9" style="235"/>
    <col min="7425" max="7425" width="15.75" style="235" customWidth="1"/>
    <col min="7426" max="7667" width="9" style="235"/>
    <col min="7668" max="7668" width="37.875" style="235" customWidth="1"/>
    <col min="7669" max="7669" width="7.75" style="235" customWidth="1"/>
    <col min="7670" max="7670" width="8.125" style="235" customWidth="1"/>
    <col min="7671" max="7671" width="7.5" style="235" customWidth="1"/>
    <col min="7672" max="7674" width="7" style="235" customWidth="1"/>
    <col min="7675" max="7676" width="7.5" style="235" customWidth="1"/>
    <col min="7677" max="7677" width="16.125" style="235" customWidth="1"/>
    <col min="7678" max="7678" width="13.875" style="235" customWidth="1"/>
    <col min="7679" max="7680" width="9" style="235"/>
    <col min="7681" max="7681" width="15.75" style="235" customWidth="1"/>
    <col min="7682" max="7923" width="9" style="235"/>
    <col min="7924" max="7924" width="37.875" style="235" customWidth="1"/>
    <col min="7925" max="7925" width="7.75" style="235" customWidth="1"/>
    <col min="7926" max="7926" width="8.125" style="235" customWidth="1"/>
    <col min="7927" max="7927" width="7.5" style="235" customWidth="1"/>
    <col min="7928" max="7930" width="7" style="235" customWidth="1"/>
    <col min="7931" max="7932" width="7.5" style="235" customWidth="1"/>
    <col min="7933" max="7933" width="16.125" style="235" customWidth="1"/>
    <col min="7934" max="7934" width="13.875" style="235" customWidth="1"/>
    <col min="7935" max="7936" width="9" style="235"/>
    <col min="7937" max="7937" width="15.75" style="235" customWidth="1"/>
    <col min="7938" max="8179" width="9" style="235"/>
    <col min="8180" max="8180" width="37.875" style="235" customWidth="1"/>
    <col min="8181" max="8181" width="7.75" style="235" customWidth="1"/>
    <col min="8182" max="8182" width="8.125" style="235" customWidth="1"/>
    <col min="8183" max="8183" width="7.5" style="235" customWidth="1"/>
    <col min="8184" max="8186" width="7" style="235" customWidth="1"/>
    <col min="8187" max="8188" width="7.5" style="235" customWidth="1"/>
    <col min="8189" max="8189" width="16.125" style="235" customWidth="1"/>
    <col min="8190" max="8190" width="13.875" style="235" customWidth="1"/>
    <col min="8191" max="8192" width="9" style="235"/>
    <col min="8193" max="8193" width="15.75" style="235" customWidth="1"/>
    <col min="8194" max="8435" width="9" style="235"/>
    <col min="8436" max="8436" width="37.875" style="235" customWidth="1"/>
    <col min="8437" max="8437" width="7.75" style="235" customWidth="1"/>
    <col min="8438" max="8438" width="8.125" style="235" customWidth="1"/>
    <col min="8439" max="8439" width="7.5" style="235" customWidth="1"/>
    <col min="8440" max="8442" width="7" style="235" customWidth="1"/>
    <col min="8443" max="8444" width="7.5" style="235" customWidth="1"/>
    <col min="8445" max="8445" width="16.125" style="235" customWidth="1"/>
    <col min="8446" max="8446" width="13.875" style="235" customWidth="1"/>
    <col min="8447" max="8448" width="9" style="235"/>
    <col min="8449" max="8449" width="15.75" style="235" customWidth="1"/>
    <col min="8450" max="8691" width="9" style="235"/>
    <col min="8692" max="8692" width="37.875" style="235" customWidth="1"/>
    <col min="8693" max="8693" width="7.75" style="235" customWidth="1"/>
    <col min="8694" max="8694" width="8.125" style="235" customWidth="1"/>
    <col min="8695" max="8695" width="7.5" style="235" customWidth="1"/>
    <col min="8696" max="8698" width="7" style="235" customWidth="1"/>
    <col min="8699" max="8700" width="7.5" style="235" customWidth="1"/>
    <col min="8701" max="8701" width="16.125" style="235" customWidth="1"/>
    <col min="8702" max="8702" width="13.875" style="235" customWidth="1"/>
    <col min="8703" max="8704" width="9" style="235"/>
    <col min="8705" max="8705" width="15.75" style="235" customWidth="1"/>
    <col min="8706" max="8947" width="9" style="235"/>
    <col min="8948" max="8948" width="37.875" style="235" customWidth="1"/>
    <col min="8949" max="8949" width="7.75" style="235" customWidth="1"/>
    <col min="8950" max="8950" width="8.125" style="235" customWidth="1"/>
    <col min="8951" max="8951" width="7.5" style="235" customWidth="1"/>
    <col min="8952" max="8954" width="7" style="235" customWidth="1"/>
    <col min="8955" max="8956" width="7.5" style="235" customWidth="1"/>
    <col min="8957" max="8957" width="16.125" style="235" customWidth="1"/>
    <col min="8958" max="8958" width="13.875" style="235" customWidth="1"/>
    <col min="8959" max="8960" width="9" style="235"/>
    <col min="8961" max="8961" width="15.75" style="235" customWidth="1"/>
    <col min="8962" max="9203" width="9" style="235"/>
    <col min="9204" max="9204" width="37.875" style="235" customWidth="1"/>
    <col min="9205" max="9205" width="7.75" style="235" customWidth="1"/>
    <col min="9206" max="9206" width="8.125" style="235" customWidth="1"/>
    <col min="9207" max="9207" width="7.5" style="235" customWidth="1"/>
    <col min="9208" max="9210" width="7" style="235" customWidth="1"/>
    <col min="9211" max="9212" width="7.5" style="235" customWidth="1"/>
    <col min="9213" max="9213" width="16.125" style="235" customWidth="1"/>
    <col min="9214" max="9214" width="13.875" style="235" customWidth="1"/>
    <col min="9215" max="9216" width="9" style="235"/>
    <col min="9217" max="9217" width="15.75" style="235" customWidth="1"/>
    <col min="9218" max="9459" width="9" style="235"/>
    <col min="9460" max="9460" width="37.875" style="235" customWidth="1"/>
    <col min="9461" max="9461" width="7.75" style="235" customWidth="1"/>
    <col min="9462" max="9462" width="8.125" style="235" customWidth="1"/>
    <col min="9463" max="9463" width="7.5" style="235" customWidth="1"/>
    <col min="9464" max="9466" width="7" style="235" customWidth="1"/>
    <col min="9467" max="9468" width="7.5" style="235" customWidth="1"/>
    <col min="9469" max="9469" width="16.125" style="235" customWidth="1"/>
    <col min="9470" max="9470" width="13.875" style="235" customWidth="1"/>
    <col min="9471" max="9472" width="9" style="235"/>
    <col min="9473" max="9473" width="15.75" style="235" customWidth="1"/>
    <col min="9474" max="9715" width="9" style="235"/>
    <col min="9716" max="9716" width="37.875" style="235" customWidth="1"/>
    <col min="9717" max="9717" width="7.75" style="235" customWidth="1"/>
    <col min="9718" max="9718" width="8.125" style="235" customWidth="1"/>
    <col min="9719" max="9719" width="7.5" style="235" customWidth="1"/>
    <col min="9720" max="9722" width="7" style="235" customWidth="1"/>
    <col min="9723" max="9724" width="7.5" style="235" customWidth="1"/>
    <col min="9725" max="9725" width="16.125" style="235" customWidth="1"/>
    <col min="9726" max="9726" width="13.875" style="235" customWidth="1"/>
    <col min="9727" max="9728" width="9" style="235"/>
    <col min="9729" max="9729" width="15.75" style="235" customWidth="1"/>
    <col min="9730" max="9971" width="9" style="235"/>
    <col min="9972" max="9972" width="37.875" style="235" customWidth="1"/>
    <col min="9973" max="9973" width="7.75" style="235" customWidth="1"/>
    <col min="9974" max="9974" width="8.125" style="235" customWidth="1"/>
    <col min="9975" max="9975" width="7.5" style="235" customWidth="1"/>
    <col min="9976" max="9978" width="7" style="235" customWidth="1"/>
    <col min="9979" max="9980" width="7.5" style="235" customWidth="1"/>
    <col min="9981" max="9981" width="16.125" style="235" customWidth="1"/>
    <col min="9982" max="9982" width="13.875" style="235" customWidth="1"/>
    <col min="9983" max="9984" width="9" style="235"/>
    <col min="9985" max="9985" width="15.75" style="235" customWidth="1"/>
    <col min="9986" max="10227" width="9" style="235"/>
    <col min="10228" max="10228" width="37.875" style="235" customWidth="1"/>
    <col min="10229" max="10229" width="7.75" style="235" customWidth="1"/>
    <col min="10230" max="10230" width="8.125" style="235" customWidth="1"/>
    <col min="10231" max="10231" width="7.5" style="235" customWidth="1"/>
    <col min="10232" max="10234" width="7" style="235" customWidth="1"/>
    <col min="10235" max="10236" width="7.5" style="235" customWidth="1"/>
    <col min="10237" max="10237" width="16.125" style="235" customWidth="1"/>
    <col min="10238" max="10238" width="13.875" style="235" customWidth="1"/>
    <col min="10239" max="10240" width="9" style="235"/>
    <col min="10241" max="10241" width="15.75" style="235" customWidth="1"/>
    <col min="10242" max="10483" width="9" style="235"/>
    <col min="10484" max="10484" width="37.875" style="235" customWidth="1"/>
    <col min="10485" max="10485" width="7.75" style="235" customWidth="1"/>
    <col min="10486" max="10486" width="8.125" style="235" customWidth="1"/>
    <col min="10487" max="10487" width="7.5" style="235" customWidth="1"/>
    <col min="10488" max="10490" width="7" style="235" customWidth="1"/>
    <col min="10491" max="10492" width="7.5" style="235" customWidth="1"/>
    <col min="10493" max="10493" width="16.125" style="235" customWidth="1"/>
    <col min="10494" max="10494" width="13.875" style="235" customWidth="1"/>
    <col min="10495" max="10496" width="9" style="235"/>
    <col min="10497" max="10497" width="15.75" style="235" customWidth="1"/>
    <col min="10498" max="10739" width="9" style="235"/>
    <col min="10740" max="10740" width="37.875" style="235" customWidth="1"/>
    <col min="10741" max="10741" width="7.75" style="235" customWidth="1"/>
    <col min="10742" max="10742" width="8.125" style="235" customWidth="1"/>
    <col min="10743" max="10743" width="7.5" style="235" customWidth="1"/>
    <col min="10744" max="10746" width="7" style="235" customWidth="1"/>
    <col min="10747" max="10748" width="7.5" style="235" customWidth="1"/>
    <col min="10749" max="10749" width="16.125" style="235" customWidth="1"/>
    <col min="10750" max="10750" width="13.875" style="235" customWidth="1"/>
    <col min="10751" max="10752" width="9" style="235"/>
    <col min="10753" max="10753" width="15.75" style="235" customWidth="1"/>
    <col min="10754" max="10995" width="9" style="235"/>
    <col min="10996" max="10996" width="37.875" style="235" customWidth="1"/>
    <col min="10997" max="10997" width="7.75" style="235" customWidth="1"/>
    <col min="10998" max="10998" width="8.125" style="235" customWidth="1"/>
    <col min="10999" max="10999" width="7.5" style="235" customWidth="1"/>
    <col min="11000" max="11002" width="7" style="235" customWidth="1"/>
    <col min="11003" max="11004" width="7.5" style="235" customWidth="1"/>
    <col min="11005" max="11005" width="16.125" style="235" customWidth="1"/>
    <col min="11006" max="11006" width="13.875" style="235" customWidth="1"/>
    <col min="11007" max="11008" width="9" style="235"/>
    <col min="11009" max="11009" width="15.75" style="235" customWidth="1"/>
    <col min="11010" max="11251" width="9" style="235"/>
    <col min="11252" max="11252" width="37.875" style="235" customWidth="1"/>
    <col min="11253" max="11253" width="7.75" style="235" customWidth="1"/>
    <col min="11254" max="11254" width="8.125" style="235" customWidth="1"/>
    <col min="11255" max="11255" width="7.5" style="235" customWidth="1"/>
    <col min="11256" max="11258" width="7" style="235" customWidth="1"/>
    <col min="11259" max="11260" width="7.5" style="235" customWidth="1"/>
    <col min="11261" max="11261" width="16.125" style="235" customWidth="1"/>
    <col min="11262" max="11262" width="13.875" style="235" customWidth="1"/>
    <col min="11263" max="11264" width="9" style="235"/>
    <col min="11265" max="11265" width="15.75" style="235" customWidth="1"/>
    <col min="11266" max="11507" width="9" style="235"/>
    <col min="11508" max="11508" width="37.875" style="235" customWidth="1"/>
    <col min="11509" max="11509" width="7.75" style="235" customWidth="1"/>
    <col min="11510" max="11510" width="8.125" style="235" customWidth="1"/>
    <col min="11511" max="11511" width="7.5" style="235" customWidth="1"/>
    <col min="11512" max="11514" width="7" style="235" customWidth="1"/>
    <col min="11515" max="11516" width="7.5" style="235" customWidth="1"/>
    <col min="11517" max="11517" width="16.125" style="235" customWidth="1"/>
    <col min="11518" max="11518" width="13.875" style="235" customWidth="1"/>
    <col min="11519" max="11520" width="9" style="235"/>
    <col min="11521" max="11521" width="15.75" style="235" customWidth="1"/>
    <col min="11522" max="11763" width="9" style="235"/>
    <col min="11764" max="11764" width="37.875" style="235" customWidth="1"/>
    <col min="11765" max="11765" width="7.75" style="235" customWidth="1"/>
    <col min="11766" max="11766" width="8.125" style="235" customWidth="1"/>
    <col min="11767" max="11767" width="7.5" style="235" customWidth="1"/>
    <col min="11768" max="11770" width="7" style="235" customWidth="1"/>
    <col min="11771" max="11772" width="7.5" style="235" customWidth="1"/>
    <col min="11773" max="11773" width="16.125" style="235" customWidth="1"/>
    <col min="11774" max="11774" width="13.875" style="235" customWidth="1"/>
    <col min="11775" max="11776" width="9" style="235"/>
    <col min="11777" max="11777" width="15.75" style="235" customWidth="1"/>
    <col min="11778" max="12019" width="9" style="235"/>
    <col min="12020" max="12020" width="37.875" style="235" customWidth="1"/>
    <col min="12021" max="12021" width="7.75" style="235" customWidth="1"/>
    <col min="12022" max="12022" width="8.125" style="235" customWidth="1"/>
    <col min="12023" max="12023" width="7.5" style="235" customWidth="1"/>
    <col min="12024" max="12026" width="7" style="235" customWidth="1"/>
    <col min="12027" max="12028" width="7.5" style="235" customWidth="1"/>
    <col min="12029" max="12029" width="16.125" style="235" customWidth="1"/>
    <col min="12030" max="12030" width="13.875" style="235" customWidth="1"/>
    <col min="12031" max="12032" width="9" style="235"/>
    <col min="12033" max="12033" width="15.75" style="235" customWidth="1"/>
    <col min="12034" max="12275" width="9" style="235"/>
    <col min="12276" max="12276" width="37.875" style="235" customWidth="1"/>
    <col min="12277" max="12277" width="7.75" style="235" customWidth="1"/>
    <col min="12278" max="12278" width="8.125" style="235" customWidth="1"/>
    <col min="12279" max="12279" width="7.5" style="235" customWidth="1"/>
    <col min="12280" max="12282" width="7" style="235" customWidth="1"/>
    <col min="12283" max="12284" width="7.5" style="235" customWidth="1"/>
    <col min="12285" max="12285" width="16.125" style="235" customWidth="1"/>
    <col min="12286" max="12286" width="13.875" style="235" customWidth="1"/>
    <col min="12287" max="12288" width="9" style="235"/>
    <col min="12289" max="12289" width="15.75" style="235" customWidth="1"/>
    <col min="12290" max="12531" width="9" style="235"/>
    <col min="12532" max="12532" width="37.875" style="235" customWidth="1"/>
    <col min="12533" max="12533" width="7.75" style="235" customWidth="1"/>
    <col min="12534" max="12534" width="8.125" style="235" customWidth="1"/>
    <col min="12535" max="12535" width="7.5" style="235" customWidth="1"/>
    <col min="12536" max="12538" width="7" style="235" customWidth="1"/>
    <col min="12539" max="12540" width="7.5" style="235" customWidth="1"/>
    <col min="12541" max="12541" width="16.125" style="235" customWidth="1"/>
    <col min="12542" max="12542" width="13.875" style="235" customWidth="1"/>
    <col min="12543" max="12544" width="9" style="235"/>
    <col min="12545" max="12545" width="15.75" style="235" customWidth="1"/>
    <col min="12546" max="12787" width="9" style="235"/>
    <col min="12788" max="12788" width="37.875" style="235" customWidth="1"/>
    <col min="12789" max="12789" width="7.75" style="235" customWidth="1"/>
    <col min="12790" max="12790" width="8.125" style="235" customWidth="1"/>
    <col min="12791" max="12791" width="7.5" style="235" customWidth="1"/>
    <col min="12792" max="12794" width="7" style="235" customWidth="1"/>
    <col min="12795" max="12796" width="7.5" style="235" customWidth="1"/>
    <col min="12797" max="12797" width="16.125" style="235" customWidth="1"/>
    <col min="12798" max="12798" width="13.875" style="235" customWidth="1"/>
    <col min="12799" max="12800" width="9" style="235"/>
    <col min="12801" max="12801" width="15.75" style="235" customWidth="1"/>
    <col min="12802" max="13043" width="9" style="235"/>
    <col min="13044" max="13044" width="37.875" style="235" customWidth="1"/>
    <col min="13045" max="13045" width="7.75" style="235" customWidth="1"/>
    <col min="13046" max="13046" width="8.125" style="235" customWidth="1"/>
    <col min="13047" max="13047" width="7.5" style="235" customWidth="1"/>
    <col min="13048" max="13050" width="7" style="235" customWidth="1"/>
    <col min="13051" max="13052" width="7.5" style="235" customWidth="1"/>
    <col min="13053" max="13053" width="16.125" style="235" customWidth="1"/>
    <col min="13054" max="13054" width="13.875" style="235" customWidth="1"/>
    <col min="13055" max="13056" width="9" style="235"/>
    <col min="13057" max="13057" width="15.75" style="235" customWidth="1"/>
    <col min="13058" max="13299" width="9" style="235"/>
    <col min="13300" max="13300" width="37.875" style="235" customWidth="1"/>
    <col min="13301" max="13301" width="7.75" style="235" customWidth="1"/>
    <col min="13302" max="13302" width="8.125" style="235" customWidth="1"/>
    <col min="13303" max="13303" width="7.5" style="235" customWidth="1"/>
    <col min="13304" max="13306" width="7" style="235" customWidth="1"/>
    <col min="13307" max="13308" width="7.5" style="235" customWidth="1"/>
    <col min="13309" max="13309" width="16.125" style="235" customWidth="1"/>
    <col min="13310" max="13310" width="13.875" style="235" customWidth="1"/>
    <col min="13311" max="13312" width="9" style="235"/>
    <col min="13313" max="13313" width="15.75" style="235" customWidth="1"/>
    <col min="13314" max="13555" width="9" style="235"/>
    <col min="13556" max="13556" width="37.875" style="235" customWidth="1"/>
    <col min="13557" max="13557" width="7.75" style="235" customWidth="1"/>
    <col min="13558" max="13558" width="8.125" style="235" customWidth="1"/>
    <col min="13559" max="13559" width="7.5" style="235" customWidth="1"/>
    <col min="13560" max="13562" width="7" style="235" customWidth="1"/>
    <col min="13563" max="13564" width="7.5" style="235" customWidth="1"/>
    <col min="13565" max="13565" width="16.125" style="235" customWidth="1"/>
    <col min="13566" max="13566" width="13.875" style="235" customWidth="1"/>
    <col min="13567" max="13568" width="9" style="235"/>
    <col min="13569" max="13569" width="15.75" style="235" customWidth="1"/>
    <col min="13570" max="13811" width="9" style="235"/>
    <col min="13812" max="13812" width="37.875" style="235" customWidth="1"/>
    <col min="13813" max="13813" width="7.75" style="235" customWidth="1"/>
    <col min="13814" max="13814" width="8.125" style="235" customWidth="1"/>
    <col min="13815" max="13815" width="7.5" style="235" customWidth="1"/>
    <col min="13816" max="13818" width="7" style="235" customWidth="1"/>
    <col min="13819" max="13820" width="7.5" style="235" customWidth="1"/>
    <col min="13821" max="13821" width="16.125" style="235" customWidth="1"/>
    <col min="13822" max="13822" width="13.875" style="235" customWidth="1"/>
    <col min="13823" max="13824" width="9" style="235"/>
    <col min="13825" max="13825" width="15.75" style="235" customWidth="1"/>
    <col min="13826" max="14067" width="9" style="235"/>
    <col min="14068" max="14068" width="37.875" style="235" customWidth="1"/>
    <col min="14069" max="14069" width="7.75" style="235" customWidth="1"/>
    <col min="14070" max="14070" width="8.125" style="235" customWidth="1"/>
    <col min="14071" max="14071" width="7.5" style="235" customWidth="1"/>
    <col min="14072" max="14074" width="7" style="235" customWidth="1"/>
    <col min="14075" max="14076" width="7.5" style="235" customWidth="1"/>
    <col min="14077" max="14077" width="16.125" style="235" customWidth="1"/>
    <col min="14078" max="14078" width="13.875" style="235" customWidth="1"/>
    <col min="14079" max="14080" width="9" style="235"/>
    <col min="14081" max="14081" width="15.75" style="235" customWidth="1"/>
    <col min="14082" max="14323" width="9" style="235"/>
    <col min="14324" max="14324" width="37.875" style="235" customWidth="1"/>
    <col min="14325" max="14325" width="7.75" style="235" customWidth="1"/>
    <col min="14326" max="14326" width="8.125" style="235" customWidth="1"/>
    <col min="14327" max="14327" width="7.5" style="235" customWidth="1"/>
    <col min="14328" max="14330" width="7" style="235" customWidth="1"/>
    <col min="14331" max="14332" width="7.5" style="235" customWidth="1"/>
    <col min="14333" max="14333" width="16.125" style="235" customWidth="1"/>
    <col min="14334" max="14334" width="13.875" style="235" customWidth="1"/>
    <col min="14335" max="14336" width="9" style="235"/>
    <col min="14337" max="14337" width="15.75" style="235" customWidth="1"/>
    <col min="14338" max="14579" width="9" style="235"/>
    <col min="14580" max="14580" width="37.875" style="235" customWidth="1"/>
    <col min="14581" max="14581" width="7.75" style="235" customWidth="1"/>
    <col min="14582" max="14582" width="8.125" style="235" customWidth="1"/>
    <col min="14583" max="14583" width="7.5" style="235" customWidth="1"/>
    <col min="14584" max="14586" width="7" style="235" customWidth="1"/>
    <col min="14587" max="14588" width="7.5" style="235" customWidth="1"/>
    <col min="14589" max="14589" width="16.125" style="235" customWidth="1"/>
    <col min="14590" max="14590" width="13.875" style="235" customWidth="1"/>
    <col min="14591" max="14592" width="9" style="235"/>
    <col min="14593" max="14593" width="15.75" style="235" customWidth="1"/>
    <col min="14594" max="14835" width="9" style="235"/>
    <col min="14836" max="14836" width="37.875" style="235" customWidth="1"/>
    <col min="14837" max="14837" width="7.75" style="235" customWidth="1"/>
    <col min="14838" max="14838" width="8.125" style="235" customWidth="1"/>
    <col min="14839" max="14839" width="7.5" style="235" customWidth="1"/>
    <col min="14840" max="14842" width="7" style="235" customWidth="1"/>
    <col min="14843" max="14844" width="7.5" style="235" customWidth="1"/>
    <col min="14845" max="14845" width="16.125" style="235" customWidth="1"/>
    <col min="14846" max="14846" width="13.875" style="235" customWidth="1"/>
    <col min="14847" max="14848" width="9" style="235"/>
    <col min="14849" max="14849" width="15.75" style="235" customWidth="1"/>
    <col min="14850" max="15091" width="9" style="235"/>
    <col min="15092" max="15092" width="37.875" style="235" customWidth="1"/>
    <col min="15093" max="15093" width="7.75" style="235" customWidth="1"/>
    <col min="15094" max="15094" width="8.125" style="235" customWidth="1"/>
    <col min="15095" max="15095" width="7.5" style="235" customWidth="1"/>
    <col min="15096" max="15098" width="7" style="235" customWidth="1"/>
    <col min="15099" max="15100" width="7.5" style="235" customWidth="1"/>
    <col min="15101" max="15101" width="16.125" style="235" customWidth="1"/>
    <col min="15102" max="15102" width="13.875" style="235" customWidth="1"/>
    <col min="15103" max="15104" width="9" style="235"/>
    <col min="15105" max="15105" width="15.75" style="235" customWidth="1"/>
    <col min="15106" max="15347" width="9" style="235"/>
    <col min="15348" max="15348" width="37.875" style="235" customWidth="1"/>
    <col min="15349" max="15349" width="7.75" style="235" customWidth="1"/>
    <col min="15350" max="15350" width="8.125" style="235" customWidth="1"/>
    <col min="15351" max="15351" width="7.5" style="235" customWidth="1"/>
    <col min="15352" max="15354" width="7" style="235" customWidth="1"/>
    <col min="15355" max="15356" width="7.5" style="235" customWidth="1"/>
    <col min="15357" max="15357" width="16.125" style="235" customWidth="1"/>
    <col min="15358" max="15358" width="13.875" style="235" customWidth="1"/>
    <col min="15359" max="15360" width="9" style="235"/>
    <col min="15361" max="15361" width="15.75" style="235" customWidth="1"/>
    <col min="15362" max="15603" width="9" style="235"/>
    <col min="15604" max="15604" width="37.875" style="235" customWidth="1"/>
    <col min="15605" max="15605" width="7.75" style="235" customWidth="1"/>
    <col min="15606" max="15606" width="8.125" style="235" customWidth="1"/>
    <col min="15607" max="15607" width="7.5" style="235" customWidth="1"/>
    <col min="15608" max="15610" width="7" style="235" customWidth="1"/>
    <col min="15611" max="15612" width="7.5" style="235" customWidth="1"/>
    <col min="15613" max="15613" width="16.125" style="235" customWidth="1"/>
    <col min="15614" max="15614" width="13.875" style="235" customWidth="1"/>
    <col min="15615" max="15616" width="9" style="235"/>
    <col min="15617" max="15617" width="15.75" style="235" customWidth="1"/>
    <col min="15618" max="15859" width="9" style="235"/>
    <col min="15860" max="15860" width="37.875" style="235" customWidth="1"/>
    <col min="15861" max="15861" width="7.75" style="235" customWidth="1"/>
    <col min="15862" max="15862" width="8.125" style="235" customWidth="1"/>
    <col min="15863" max="15863" width="7.5" style="235" customWidth="1"/>
    <col min="15864" max="15866" width="7" style="235" customWidth="1"/>
    <col min="15867" max="15868" width="7.5" style="235" customWidth="1"/>
    <col min="15869" max="15869" width="16.125" style="235" customWidth="1"/>
    <col min="15870" max="15870" width="13.875" style="235" customWidth="1"/>
    <col min="15871" max="15872" width="9" style="235"/>
    <col min="15873" max="15873" width="15.75" style="235" customWidth="1"/>
    <col min="15874" max="16115" width="9" style="235"/>
    <col min="16116" max="16116" width="37.875" style="235" customWidth="1"/>
    <col min="16117" max="16117" width="7.75" style="235" customWidth="1"/>
    <col min="16118" max="16118" width="8.125" style="235" customWidth="1"/>
    <col min="16119" max="16119" width="7.5" style="235" customWidth="1"/>
    <col min="16120" max="16122" width="7" style="235" customWidth="1"/>
    <col min="16123" max="16124" width="7.5" style="235" customWidth="1"/>
    <col min="16125" max="16125" width="16.125" style="235" customWidth="1"/>
    <col min="16126" max="16126" width="13.875" style="235" customWidth="1"/>
    <col min="16127" max="16128" width="9" style="235"/>
    <col min="16129" max="16129" width="15.75" style="235" customWidth="1"/>
    <col min="16130" max="16384" width="9" style="235"/>
  </cols>
  <sheetData>
    <row r="1" spans="1:234" s="236" customFormat="1" ht="25.5">
      <c r="A1" s="259" t="s">
        <v>560</v>
      </c>
      <c r="B1" s="259"/>
      <c r="C1" s="259"/>
      <c r="D1" s="259"/>
      <c r="E1" s="259"/>
      <c r="F1" s="259"/>
      <c r="G1" s="259"/>
      <c r="H1" s="259"/>
      <c r="I1" s="259"/>
    </row>
    <row r="2" spans="1:234" s="236" customFormat="1" ht="20.25" customHeight="1">
      <c r="A2" s="233" t="s">
        <v>630</v>
      </c>
      <c r="B2" s="233"/>
      <c r="C2" s="233"/>
      <c r="D2" s="233"/>
      <c r="E2" s="233"/>
      <c r="F2" s="233"/>
      <c r="G2" s="233"/>
      <c r="H2" s="233"/>
      <c r="I2" s="237" t="s">
        <v>2</v>
      </c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35"/>
      <c r="AT2" s="235"/>
      <c r="AU2" s="235"/>
      <c r="AV2" s="235"/>
      <c r="AW2" s="235"/>
      <c r="AX2" s="235"/>
      <c r="AY2" s="235"/>
      <c r="AZ2" s="235"/>
      <c r="BA2" s="235"/>
      <c r="BB2" s="235"/>
      <c r="BC2" s="235"/>
      <c r="BD2" s="235"/>
      <c r="BE2" s="235"/>
      <c r="BF2" s="235"/>
      <c r="BG2" s="235"/>
      <c r="BH2" s="235"/>
      <c r="BI2" s="235"/>
      <c r="BJ2" s="235"/>
      <c r="BK2" s="235"/>
      <c r="BL2" s="235"/>
      <c r="BM2" s="235"/>
      <c r="BN2" s="235"/>
      <c r="BO2" s="235"/>
      <c r="BP2" s="235"/>
      <c r="BQ2" s="235"/>
      <c r="BR2" s="235"/>
      <c r="BS2" s="235"/>
      <c r="BT2" s="235"/>
      <c r="BU2" s="235"/>
      <c r="BV2" s="235"/>
      <c r="BW2" s="235"/>
      <c r="BX2" s="235"/>
      <c r="BY2" s="235"/>
      <c r="BZ2" s="235"/>
      <c r="CA2" s="235"/>
      <c r="CB2" s="235"/>
      <c r="CC2" s="235"/>
      <c r="CD2" s="235"/>
      <c r="CE2" s="235"/>
      <c r="CF2" s="235"/>
      <c r="CG2" s="235"/>
      <c r="CH2" s="235"/>
      <c r="CI2" s="235"/>
      <c r="CJ2" s="235"/>
      <c r="CK2" s="235"/>
      <c r="CL2" s="235"/>
      <c r="CM2" s="235"/>
      <c r="CN2" s="235"/>
      <c r="CO2" s="235"/>
      <c r="CP2" s="235"/>
      <c r="CQ2" s="235"/>
      <c r="CR2" s="235"/>
      <c r="CS2" s="235"/>
      <c r="CT2" s="235"/>
      <c r="CU2" s="235"/>
      <c r="CV2" s="235"/>
      <c r="CW2" s="235"/>
      <c r="CX2" s="235"/>
      <c r="CY2" s="235"/>
      <c r="CZ2" s="235"/>
      <c r="DA2" s="235"/>
      <c r="DB2" s="235"/>
      <c r="DC2" s="235"/>
      <c r="DD2" s="235"/>
      <c r="DE2" s="235"/>
      <c r="DF2" s="235"/>
      <c r="DG2" s="235"/>
      <c r="DH2" s="235"/>
      <c r="DI2" s="235"/>
      <c r="DJ2" s="235"/>
      <c r="DK2" s="235"/>
      <c r="DL2" s="235"/>
      <c r="DM2" s="235"/>
      <c r="DN2" s="235"/>
      <c r="DO2" s="235"/>
      <c r="DP2" s="235"/>
      <c r="DQ2" s="235"/>
      <c r="DR2" s="235"/>
      <c r="DS2" s="235"/>
      <c r="DT2" s="235"/>
      <c r="DU2" s="235"/>
      <c r="DV2" s="235"/>
      <c r="DW2" s="235"/>
      <c r="DX2" s="235"/>
      <c r="DY2" s="235"/>
      <c r="DZ2" s="235"/>
      <c r="EA2" s="235"/>
      <c r="EB2" s="235"/>
      <c r="EC2" s="235"/>
      <c r="ED2" s="235"/>
      <c r="EE2" s="235"/>
      <c r="EF2" s="235"/>
      <c r="EG2" s="235"/>
      <c r="EH2" s="235"/>
      <c r="EI2" s="235"/>
      <c r="EJ2" s="235"/>
      <c r="EK2" s="235"/>
      <c r="EL2" s="235"/>
      <c r="EM2" s="235"/>
      <c r="EN2" s="235"/>
      <c r="EO2" s="235"/>
      <c r="EP2" s="235"/>
      <c r="EQ2" s="235"/>
      <c r="ER2" s="235"/>
      <c r="ES2" s="235"/>
      <c r="ET2" s="235"/>
      <c r="EU2" s="235"/>
      <c r="EV2" s="235"/>
      <c r="EW2" s="235"/>
      <c r="EX2" s="235"/>
      <c r="EY2" s="235"/>
      <c r="EZ2" s="235"/>
      <c r="FA2" s="235"/>
      <c r="FB2" s="235"/>
      <c r="FC2" s="235"/>
      <c r="FD2" s="235"/>
      <c r="FE2" s="235"/>
      <c r="FF2" s="235"/>
      <c r="FG2" s="235"/>
      <c r="FH2" s="235"/>
      <c r="FI2" s="235"/>
      <c r="FJ2" s="235"/>
      <c r="FK2" s="235"/>
      <c r="FL2" s="235"/>
      <c r="FM2" s="235"/>
      <c r="FN2" s="235"/>
      <c r="FO2" s="235"/>
      <c r="FP2" s="235"/>
      <c r="FQ2" s="235"/>
      <c r="FR2" s="235"/>
      <c r="FS2" s="235"/>
      <c r="FT2" s="235"/>
      <c r="FU2" s="235"/>
      <c r="FV2" s="235"/>
      <c r="FW2" s="235"/>
      <c r="FX2" s="235"/>
      <c r="FY2" s="235"/>
      <c r="FZ2" s="235"/>
      <c r="GA2" s="235"/>
      <c r="GB2" s="235"/>
      <c r="GC2" s="235"/>
      <c r="GD2" s="235"/>
      <c r="GE2" s="235"/>
      <c r="GF2" s="235"/>
      <c r="GG2" s="235"/>
      <c r="GH2" s="235"/>
      <c r="GI2" s="235"/>
      <c r="GJ2" s="235"/>
      <c r="GK2" s="235"/>
      <c r="GL2" s="235"/>
      <c r="GM2" s="235"/>
      <c r="GN2" s="235"/>
      <c r="GO2" s="235"/>
      <c r="GP2" s="235"/>
      <c r="GQ2" s="235"/>
      <c r="GR2" s="235"/>
      <c r="GS2" s="235"/>
      <c r="GT2" s="235"/>
      <c r="GU2" s="235"/>
      <c r="GV2" s="235"/>
      <c r="GW2" s="235"/>
      <c r="GX2" s="235"/>
      <c r="GY2" s="235"/>
      <c r="GZ2" s="235"/>
      <c r="HA2" s="235"/>
      <c r="HB2" s="235"/>
      <c r="HC2" s="235"/>
      <c r="HD2" s="235"/>
      <c r="HE2" s="235"/>
      <c r="HF2" s="235"/>
      <c r="HG2" s="235"/>
      <c r="HH2" s="235"/>
      <c r="HI2" s="235"/>
      <c r="HJ2" s="235"/>
      <c r="HK2" s="235"/>
      <c r="HL2" s="235"/>
      <c r="HM2" s="235"/>
      <c r="HN2" s="235"/>
      <c r="HO2" s="235"/>
      <c r="HP2" s="235"/>
      <c r="HQ2" s="235"/>
      <c r="HR2" s="235"/>
      <c r="HS2" s="235"/>
      <c r="HT2" s="235"/>
      <c r="HU2" s="235"/>
      <c r="HV2" s="235"/>
      <c r="HW2" s="235"/>
      <c r="HX2" s="235"/>
      <c r="HY2" s="235"/>
      <c r="HZ2" s="235"/>
    </row>
    <row r="3" spans="1:234" s="239" customFormat="1">
      <c r="A3" s="241" t="s">
        <v>423</v>
      </c>
      <c r="B3" s="241" t="s">
        <v>424</v>
      </c>
      <c r="C3" s="238" t="s">
        <v>425</v>
      </c>
      <c r="D3" s="238" t="s">
        <v>426</v>
      </c>
      <c r="E3" s="238" t="s">
        <v>427</v>
      </c>
      <c r="F3" s="238" t="s">
        <v>428</v>
      </c>
      <c r="G3" s="238" t="s">
        <v>429</v>
      </c>
      <c r="H3" s="238" t="s">
        <v>430</v>
      </c>
      <c r="I3" s="238" t="s">
        <v>431</v>
      </c>
    </row>
    <row r="4" spans="1:234" ht="15.75">
      <c r="A4" s="246" t="s">
        <v>432</v>
      </c>
      <c r="B4" s="240">
        <f>SUM(B5,B6)</f>
        <v>86423.46</v>
      </c>
      <c r="C4" s="240">
        <f>SUM(C5,C6)</f>
        <v>58892.01</v>
      </c>
      <c r="D4" s="240">
        <f>SUM(D5,D6)</f>
        <v>3431.4168</v>
      </c>
      <c r="E4" s="240">
        <f t="shared" ref="E4:I4" si="0">SUM(E5,E6)</f>
        <v>6785.0698000000002</v>
      </c>
      <c r="F4" s="240">
        <f t="shared" si="0"/>
        <v>6615.777</v>
      </c>
      <c r="G4" s="240">
        <f t="shared" si="0"/>
        <v>5498.0923999999995</v>
      </c>
      <c r="H4" s="240">
        <f t="shared" si="0"/>
        <v>3338.6518999999998</v>
      </c>
      <c r="I4" s="240">
        <f t="shared" si="0"/>
        <v>1862.4421</v>
      </c>
    </row>
    <row r="5" spans="1:234" ht="15.75">
      <c r="A5" s="247" t="s">
        <v>561</v>
      </c>
      <c r="B5" s="242">
        <f t="shared" ref="B5:B18" si="1">SUM(C5:I5)</f>
        <v>70900</v>
      </c>
      <c r="C5" s="240">
        <v>45149</v>
      </c>
      <c r="D5" s="240">
        <v>2813</v>
      </c>
      <c r="E5" s="240">
        <v>6471</v>
      </c>
      <c r="F5" s="240">
        <v>6292</v>
      </c>
      <c r="G5" s="240">
        <v>5222</v>
      </c>
      <c r="H5" s="240">
        <v>3187</v>
      </c>
      <c r="I5" s="240">
        <v>1766</v>
      </c>
    </row>
    <row r="6" spans="1:234">
      <c r="A6" s="244" t="s">
        <v>562</v>
      </c>
      <c r="B6" s="242">
        <f t="shared" si="1"/>
        <v>15523.460000000001</v>
      </c>
      <c r="C6" s="242">
        <f>SUM(C7,C71)</f>
        <v>13743.01</v>
      </c>
      <c r="D6" s="242">
        <f t="shared" ref="D6:I6" si="2">SUM(D7,D71)</f>
        <v>618.41679999999997</v>
      </c>
      <c r="E6" s="242">
        <f t="shared" si="2"/>
        <v>314.06979999999999</v>
      </c>
      <c r="F6" s="242">
        <f t="shared" si="2"/>
        <v>323.77700000000004</v>
      </c>
      <c r="G6" s="242">
        <f t="shared" si="2"/>
        <v>276.0924</v>
      </c>
      <c r="H6" s="242">
        <f t="shared" si="2"/>
        <v>151.65190000000001</v>
      </c>
      <c r="I6" s="242">
        <f t="shared" si="2"/>
        <v>96.442099999999996</v>
      </c>
    </row>
    <row r="7" spans="1:234">
      <c r="A7" s="245" t="s">
        <v>433</v>
      </c>
      <c r="B7" s="242">
        <f t="shared" si="1"/>
        <v>15170.71</v>
      </c>
      <c r="C7" s="242">
        <f>SUM(C8,C21,C26,C31,C41,C48,C52,C54,C63,C65,C67,C69)</f>
        <v>13569.86</v>
      </c>
      <c r="D7" s="242">
        <f t="shared" ref="D7:I7" si="3">SUM(D8,D21,D26,D31,D41,D48,D52,D54,D63,D65,D67,D69)</f>
        <v>518.41679999999997</v>
      </c>
      <c r="E7" s="242">
        <f t="shared" si="3"/>
        <v>314.06979999999999</v>
      </c>
      <c r="F7" s="242">
        <f t="shared" si="3"/>
        <v>304.17700000000002</v>
      </c>
      <c r="G7" s="242">
        <f t="shared" si="3"/>
        <v>236.0924</v>
      </c>
      <c r="H7" s="242">
        <f t="shared" si="3"/>
        <v>151.65190000000001</v>
      </c>
      <c r="I7" s="242">
        <f t="shared" si="3"/>
        <v>76.442099999999996</v>
      </c>
    </row>
    <row r="8" spans="1:234">
      <c r="A8" s="243" t="s">
        <v>434</v>
      </c>
      <c r="B8" s="242">
        <f t="shared" si="1"/>
        <v>449.55999999999995</v>
      </c>
      <c r="C8" s="243">
        <f>SUM(C9:C20)</f>
        <v>178</v>
      </c>
      <c r="D8" s="243">
        <f t="shared" ref="D8:I8" si="4">SUM(D9:D20)</f>
        <v>56.56</v>
      </c>
      <c r="E8" s="243">
        <f t="shared" si="4"/>
        <v>57.4</v>
      </c>
      <c r="F8" s="243">
        <f t="shared" si="4"/>
        <v>47.36</v>
      </c>
      <c r="G8" s="243">
        <f t="shared" si="4"/>
        <v>55.519999999999996</v>
      </c>
      <c r="H8" s="243">
        <f t="shared" si="4"/>
        <v>34.72</v>
      </c>
      <c r="I8" s="243">
        <f t="shared" si="4"/>
        <v>20</v>
      </c>
    </row>
    <row r="9" spans="1:234">
      <c r="A9" s="243" t="s">
        <v>563</v>
      </c>
      <c r="B9" s="242">
        <f t="shared" si="1"/>
        <v>100</v>
      </c>
      <c r="C9" s="243"/>
      <c r="D9" s="243">
        <v>20</v>
      </c>
      <c r="E9" s="243">
        <v>20</v>
      </c>
      <c r="F9" s="243">
        <v>20</v>
      </c>
      <c r="G9" s="243">
        <v>20</v>
      </c>
      <c r="H9" s="243">
        <v>10</v>
      </c>
      <c r="I9" s="243">
        <v>10</v>
      </c>
    </row>
    <row r="10" spans="1:234">
      <c r="A10" s="243" t="s">
        <v>564</v>
      </c>
      <c r="B10" s="242">
        <f t="shared" si="1"/>
        <v>60</v>
      </c>
      <c r="C10" s="243"/>
      <c r="D10" s="243">
        <v>15</v>
      </c>
      <c r="E10" s="243">
        <v>14</v>
      </c>
      <c r="F10" s="243">
        <v>5</v>
      </c>
      <c r="G10" s="243">
        <v>8</v>
      </c>
      <c r="H10" s="243">
        <v>13</v>
      </c>
      <c r="I10" s="243">
        <v>5</v>
      </c>
    </row>
    <row r="11" spans="1:234">
      <c r="A11" s="243" t="s">
        <v>565</v>
      </c>
      <c r="B11" s="242">
        <f t="shared" si="1"/>
        <v>112</v>
      </c>
      <c r="C11" s="235">
        <v>112</v>
      </c>
      <c r="D11" s="243"/>
      <c r="E11" s="243"/>
      <c r="F11" s="243"/>
      <c r="G11" s="243"/>
      <c r="H11" s="243"/>
      <c r="I11" s="243"/>
    </row>
    <row r="12" spans="1:234">
      <c r="A12" s="243" t="s">
        <v>566</v>
      </c>
      <c r="B12" s="242">
        <f t="shared" si="1"/>
        <v>15</v>
      </c>
      <c r="C12" s="243">
        <v>15</v>
      </c>
      <c r="D12" s="243"/>
      <c r="E12" s="243"/>
      <c r="F12" s="243"/>
      <c r="G12" s="243"/>
      <c r="H12" s="243"/>
      <c r="I12" s="243"/>
    </row>
    <row r="13" spans="1:234">
      <c r="A13" s="243" t="s">
        <v>567</v>
      </c>
      <c r="B13" s="242">
        <f t="shared" si="1"/>
        <v>5</v>
      </c>
      <c r="C13" s="243">
        <v>5</v>
      </c>
      <c r="D13" s="243"/>
      <c r="E13" s="243"/>
      <c r="F13" s="243"/>
      <c r="G13" s="243"/>
      <c r="H13" s="243"/>
      <c r="I13" s="243"/>
    </row>
    <row r="14" spans="1:234">
      <c r="A14" s="243" t="s">
        <v>568</v>
      </c>
      <c r="B14" s="242">
        <f t="shared" si="1"/>
        <v>3</v>
      </c>
      <c r="C14" s="243">
        <v>3</v>
      </c>
      <c r="D14" s="243"/>
      <c r="E14" s="243"/>
      <c r="F14" s="243"/>
      <c r="G14" s="243"/>
      <c r="H14" s="243"/>
      <c r="I14" s="243"/>
    </row>
    <row r="15" spans="1:234">
      <c r="A15" s="243" t="s">
        <v>569</v>
      </c>
      <c r="B15" s="242">
        <f t="shared" si="1"/>
        <v>127.55999999999999</v>
      </c>
      <c r="C15" s="243">
        <v>16</v>
      </c>
      <c r="D15" s="243">
        <v>21.56</v>
      </c>
      <c r="E15" s="243">
        <v>23.4</v>
      </c>
      <c r="F15" s="243">
        <v>22.36</v>
      </c>
      <c r="G15" s="243">
        <v>27.52</v>
      </c>
      <c r="H15" s="243">
        <v>11.72</v>
      </c>
      <c r="I15" s="243">
        <v>5</v>
      </c>
    </row>
    <row r="16" spans="1:234">
      <c r="A16" s="243" t="s">
        <v>570</v>
      </c>
      <c r="B16" s="242">
        <f t="shared" si="1"/>
        <v>3</v>
      </c>
      <c r="C16" s="243">
        <v>3</v>
      </c>
      <c r="D16" s="243"/>
      <c r="E16" s="243"/>
      <c r="F16" s="243"/>
      <c r="G16" s="243"/>
      <c r="H16" s="243"/>
      <c r="I16" s="243"/>
    </row>
    <row r="17" spans="1:9">
      <c r="A17" s="243" t="s">
        <v>571</v>
      </c>
      <c r="B17" s="242">
        <f t="shared" si="1"/>
        <v>10</v>
      </c>
      <c r="C17" s="243">
        <v>10</v>
      </c>
      <c r="D17" s="243"/>
      <c r="E17" s="243"/>
      <c r="F17" s="243"/>
      <c r="G17" s="243"/>
      <c r="H17" s="243"/>
      <c r="I17" s="243"/>
    </row>
    <row r="18" spans="1:9">
      <c r="A18" s="243" t="s">
        <v>572</v>
      </c>
      <c r="B18" s="242">
        <f t="shared" si="1"/>
        <v>5</v>
      </c>
      <c r="C18" s="243">
        <v>5</v>
      </c>
      <c r="D18" s="243"/>
      <c r="E18" s="243"/>
      <c r="F18" s="243"/>
      <c r="G18" s="243"/>
      <c r="H18" s="243"/>
      <c r="I18" s="243"/>
    </row>
    <row r="19" spans="1:9">
      <c r="A19" s="243" t="s">
        <v>573</v>
      </c>
      <c r="B19" s="242">
        <f t="shared" ref="B19:B24" si="5">SUM(C19:I19)</f>
        <v>4</v>
      </c>
      <c r="C19" s="243">
        <v>4</v>
      </c>
      <c r="D19" s="243"/>
      <c r="E19" s="243"/>
      <c r="F19" s="243"/>
      <c r="G19" s="243"/>
      <c r="H19" s="243"/>
      <c r="I19" s="243"/>
    </row>
    <row r="20" spans="1:9">
      <c r="A20" s="243" t="s">
        <v>574</v>
      </c>
      <c r="B20" s="242">
        <f t="shared" si="5"/>
        <v>5</v>
      </c>
      <c r="C20" s="243">
        <v>5</v>
      </c>
      <c r="D20" s="243"/>
      <c r="E20" s="243"/>
      <c r="F20" s="243"/>
      <c r="G20" s="243"/>
      <c r="H20" s="243"/>
      <c r="I20" s="243"/>
    </row>
    <row r="21" spans="1:9">
      <c r="A21" s="243" t="s">
        <v>435</v>
      </c>
      <c r="B21" s="242">
        <f t="shared" si="5"/>
        <v>590.27</v>
      </c>
      <c r="C21" s="243">
        <f>SUM(C22:C25)</f>
        <v>590.27</v>
      </c>
      <c r="D21" s="243">
        <f t="shared" ref="D21:I21" si="6">SUM(D22:D25)</f>
        <v>0</v>
      </c>
      <c r="E21" s="243">
        <f t="shared" si="6"/>
        <v>0</v>
      </c>
      <c r="F21" s="243">
        <f t="shared" si="6"/>
        <v>0</v>
      </c>
      <c r="G21" s="243">
        <f t="shared" si="6"/>
        <v>0</v>
      </c>
      <c r="H21" s="243">
        <f t="shared" si="6"/>
        <v>0</v>
      </c>
      <c r="I21" s="243">
        <f t="shared" si="6"/>
        <v>0</v>
      </c>
    </row>
    <row r="22" spans="1:9">
      <c r="A22" s="243" t="s">
        <v>575</v>
      </c>
      <c r="B22" s="242">
        <f t="shared" si="5"/>
        <v>25.48</v>
      </c>
      <c r="C22" s="243">
        <f>11.6+13.88</f>
        <v>25.48</v>
      </c>
      <c r="D22" s="243"/>
      <c r="E22" s="243"/>
      <c r="F22" s="243"/>
      <c r="G22" s="243"/>
      <c r="H22" s="243"/>
      <c r="I22" s="243"/>
    </row>
    <row r="23" spans="1:9">
      <c r="A23" s="243" t="s">
        <v>576</v>
      </c>
      <c r="B23" s="242">
        <f t="shared" si="5"/>
        <v>234</v>
      </c>
      <c r="C23" s="243">
        <v>234</v>
      </c>
      <c r="D23" s="243"/>
      <c r="E23" s="243"/>
      <c r="F23" s="243"/>
      <c r="G23" s="243"/>
      <c r="H23" s="243"/>
      <c r="I23" s="243"/>
    </row>
    <row r="24" spans="1:9">
      <c r="A24" s="243" t="s">
        <v>577</v>
      </c>
      <c r="B24" s="242">
        <f t="shared" si="5"/>
        <v>15.43</v>
      </c>
      <c r="C24" s="243">
        <v>15.43</v>
      </c>
      <c r="D24" s="243"/>
      <c r="E24" s="243"/>
      <c r="F24" s="243"/>
      <c r="G24" s="243"/>
      <c r="H24" s="243"/>
      <c r="I24" s="243"/>
    </row>
    <row r="25" spans="1:9">
      <c r="A25" s="243" t="s">
        <v>578</v>
      </c>
      <c r="B25" s="242">
        <f t="shared" ref="B25:B28" si="7">SUM(C25:I25)</f>
        <v>315.36</v>
      </c>
      <c r="C25" s="243">
        <v>315.36</v>
      </c>
      <c r="D25" s="243"/>
      <c r="E25" s="243"/>
      <c r="F25" s="243"/>
      <c r="G25" s="243"/>
      <c r="H25" s="243"/>
      <c r="I25" s="243"/>
    </row>
    <row r="26" spans="1:9">
      <c r="A26" s="243" t="s">
        <v>579</v>
      </c>
      <c r="B26" s="242">
        <f t="shared" si="7"/>
        <v>156.80000000000001</v>
      </c>
      <c r="C26" s="243">
        <f>SUM(C27:C30)</f>
        <v>146.80000000000001</v>
      </c>
      <c r="D26" s="243">
        <f t="shared" ref="D26:I26" si="8">SUM(D27:D30)</f>
        <v>0</v>
      </c>
      <c r="E26" s="243">
        <f t="shared" si="8"/>
        <v>0</v>
      </c>
      <c r="F26" s="243">
        <f t="shared" si="8"/>
        <v>10</v>
      </c>
      <c r="G26" s="243">
        <f t="shared" si="8"/>
        <v>0</v>
      </c>
      <c r="H26" s="243">
        <f t="shared" si="8"/>
        <v>0</v>
      </c>
      <c r="I26" s="243">
        <f t="shared" si="8"/>
        <v>0</v>
      </c>
    </row>
    <row r="27" spans="1:9">
      <c r="A27" s="243" t="s">
        <v>580</v>
      </c>
      <c r="B27" s="242">
        <f t="shared" si="7"/>
        <v>42.6</v>
      </c>
      <c r="C27" s="243">
        <v>42.6</v>
      </c>
      <c r="D27" s="243"/>
      <c r="E27" s="243"/>
      <c r="F27" s="243"/>
      <c r="G27" s="243"/>
      <c r="H27" s="243"/>
      <c r="I27" s="243"/>
    </row>
    <row r="28" spans="1:9">
      <c r="A28" s="243" t="s">
        <v>581</v>
      </c>
      <c r="B28" s="242">
        <f t="shared" si="7"/>
        <v>10</v>
      </c>
      <c r="C28" s="243"/>
      <c r="D28" s="243"/>
      <c r="E28" s="243"/>
      <c r="F28" s="243">
        <v>10</v>
      </c>
      <c r="G28" s="243"/>
      <c r="H28" s="243"/>
      <c r="I28" s="243"/>
    </row>
    <row r="29" spans="1:9">
      <c r="A29" s="243" t="s">
        <v>582</v>
      </c>
      <c r="B29" s="242">
        <f>SUM(C29:I29)</f>
        <v>4.2</v>
      </c>
      <c r="C29" s="243">
        <v>4.2</v>
      </c>
      <c r="D29" s="243"/>
      <c r="E29" s="243"/>
      <c r="F29" s="243"/>
      <c r="G29" s="243"/>
      <c r="H29" s="243"/>
      <c r="I29" s="243"/>
    </row>
    <row r="30" spans="1:9">
      <c r="A30" s="243" t="s">
        <v>583</v>
      </c>
      <c r="B30" s="242">
        <f>SUM(C30:I30)</f>
        <v>100</v>
      </c>
      <c r="C30" s="243">
        <v>100</v>
      </c>
      <c r="D30" s="243"/>
      <c r="E30" s="243"/>
      <c r="F30" s="243"/>
      <c r="G30" s="243"/>
      <c r="H30" s="243"/>
      <c r="I30" s="243"/>
    </row>
    <row r="31" spans="1:9">
      <c r="A31" s="243" t="s">
        <v>584</v>
      </c>
      <c r="B31" s="242">
        <f>SUM(C31:I31)</f>
        <v>1020.1199999999999</v>
      </c>
      <c r="C31" s="243">
        <f>SUM(C32:C40)</f>
        <v>1020.1199999999999</v>
      </c>
      <c r="D31" s="243">
        <f t="shared" ref="D31:I31" si="9">SUM(D32:D40)</f>
        <v>0</v>
      </c>
      <c r="E31" s="243">
        <f t="shared" si="9"/>
        <v>0</v>
      </c>
      <c r="F31" s="243">
        <f t="shared" si="9"/>
        <v>0</v>
      </c>
      <c r="G31" s="243">
        <f t="shared" si="9"/>
        <v>0</v>
      </c>
      <c r="H31" s="243">
        <f t="shared" si="9"/>
        <v>0</v>
      </c>
      <c r="I31" s="243">
        <f t="shared" si="9"/>
        <v>0</v>
      </c>
    </row>
    <row r="32" spans="1:9">
      <c r="A32" s="243" t="s">
        <v>585</v>
      </c>
      <c r="B32" s="242">
        <f>SUM(C32:I32)</f>
        <v>34.15</v>
      </c>
      <c r="C32" s="243">
        <v>34.15</v>
      </c>
      <c r="D32" s="243"/>
      <c r="E32" s="243"/>
      <c r="F32" s="243"/>
      <c r="G32" s="243"/>
      <c r="H32" s="243"/>
      <c r="I32" s="243"/>
    </row>
    <row r="33" spans="1:9">
      <c r="A33" s="243" t="s">
        <v>586</v>
      </c>
      <c r="B33" s="242">
        <f t="shared" ref="B33:B51" si="10">SUM(C33:I33)</f>
        <v>11.04</v>
      </c>
      <c r="C33" s="243">
        <v>11.04</v>
      </c>
      <c r="D33" s="243"/>
      <c r="E33" s="243"/>
      <c r="F33" s="243"/>
      <c r="G33" s="243"/>
      <c r="H33" s="243"/>
      <c r="I33" s="243"/>
    </row>
    <row r="34" spans="1:9">
      <c r="A34" s="243" t="s">
        <v>587</v>
      </c>
      <c r="B34" s="242">
        <f t="shared" si="10"/>
        <v>48.66</v>
      </c>
      <c r="C34" s="243">
        <v>48.66</v>
      </c>
      <c r="D34" s="243"/>
      <c r="E34" s="243"/>
      <c r="F34" s="243"/>
      <c r="G34" s="243"/>
      <c r="H34" s="243"/>
      <c r="I34" s="243"/>
    </row>
    <row r="35" spans="1:9">
      <c r="A35" s="243" t="s">
        <v>588</v>
      </c>
      <c r="B35" s="242">
        <f t="shared" si="10"/>
        <v>297.95</v>
      </c>
      <c r="C35" s="243">
        <v>297.95</v>
      </c>
      <c r="D35" s="243"/>
      <c r="E35" s="243"/>
      <c r="F35" s="243"/>
      <c r="G35" s="243"/>
      <c r="H35" s="243"/>
      <c r="I35" s="243"/>
    </row>
    <row r="36" spans="1:9">
      <c r="A36" s="243" t="s">
        <v>589</v>
      </c>
      <c r="B36" s="242">
        <f t="shared" si="10"/>
        <v>358.76</v>
      </c>
      <c r="C36" s="243">
        <v>358.76</v>
      </c>
      <c r="D36" s="243"/>
      <c r="E36" s="243"/>
      <c r="F36" s="243"/>
      <c r="G36" s="243"/>
      <c r="H36" s="243"/>
      <c r="I36" s="243"/>
    </row>
    <row r="37" spans="1:9">
      <c r="A37" s="243" t="s">
        <v>590</v>
      </c>
      <c r="B37" s="242">
        <f t="shared" si="10"/>
        <v>30</v>
      </c>
      <c r="C37" s="243">
        <v>30</v>
      </c>
      <c r="D37" s="243"/>
      <c r="E37" s="243"/>
      <c r="F37" s="243"/>
      <c r="G37" s="243"/>
      <c r="H37" s="243"/>
      <c r="I37" s="243"/>
    </row>
    <row r="38" spans="1:9">
      <c r="A38" s="243" t="s">
        <v>591</v>
      </c>
      <c r="B38" s="242">
        <f t="shared" si="10"/>
        <v>239.56</v>
      </c>
      <c r="C38" s="243">
        <v>239.56</v>
      </c>
      <c r="D38" s="243"/>
      <c r="E38" s="243"/>
      <c r="F38" s="243"/>
      <c r="G38" s="243"/>
      <c r="H38" s="243"/>
      <c r="I38" s="243"/>
    </row>
    <row r="39" spans="1:9">
      <c r="A39" s="243" t="s">
        <v>589</v>
      </c>
      <c r="B39" s="242">
        <f t="shared" si="10"/>
        <v>0</v>
      </c>
      <c r="C39" s="243"/>
      <c r="D39" s="243"/>
      <c r="E39" s="243"/>
      <c r="F39" s="243"/>
      <c r="G39" s="243"/>
      <c r="H39" s="243"/>
      <c r="I39" s="243"/>
    </row>
    <row r="40" spans="1:9">
      <c r="A40" s="243" t="s">
        <v>589</v>
      </c>
      <c r="B40" s="242">
        <f t="shared" si="10"/>
        <v>0</v>
      </c>
      <c r="C40" s="243"/>
      <c r="D40" s="243"/>
      <c r="E40" s="243"/>
      <c r="F40" s="243"/>
      <c r="G40" s="243"/>
      <c r="H40" s="243"/>
      <c r="I40" s="243"/>
    </row>
    <row r="41" spans="1:9">
      <c r="A41" s="243" t="s">
        <v>592</v>
      </c>
      <c r="B41" s="242">
        <f t="shared" si="10"/>
        <v>483.56000000000006</v>
      </c>
      <c r="C41" s="243">
        <f>SUM(C42:C47)</f>
        <v>349.87</v>
      </c>
      <c r="D41" s="243">
        <f t="shared" ref="D41:I41" si="11">SUM(D42:D47)</f>
        <v>81.36999999999999</v>
      </c>
      <c r="E41" s="243">
        <f t="shared" si="11"/>
        <v>12.72</v>
      </c>
      <c r="F41" s="243">
        <f t="shared" si="11"/>
        <v>19.920000000000002</v>
      </c>
      <c r="G41" s="243">
        <f t="shared" si="11"/>
        <v>12.72</v>
      </c>
      <c r="H41" s="243">
        <f t="shared" si="11"/>
        <v>6.96</v>
      </c>
      <c r="I41" s="243">
        <f t="shared" si="11"/>
        <v>0</v>
      </c>
    </row>
    <row r="42" spans="1:9">
      <c r="A42" s="243" t="s">
        <v>593</v>
      </c>
      <c r="B42" s="242">
        <f t="shared" si="10"/>
        <v>61.92</v>
      </c>
      <c r="C42" s="243"/>
      <c r="D42" s="243">
        <v>9.6</v>
      </c>
      <c r="E42" s="243">
        <v>12.72</v>
      </c>
      <c r="F42" s="243">
        <v>19.920000000000002</v>
      </c>
      <c r="G42" s="243">
        <v>12.72</v>
      </c>
      <c r="H42" s="243">
        <v>6.96</v>
      </c>
      <c r="I42" s="243"/>
    </row>
    <row r="43" spans="1:9">
      <c r="A43" s="243" t="s">
        <v>594</v>
      </c>
      <c r="B43" s="242">
        <f t="shared" si="10"/>
        <v>71.77</v>
      </c>
      <c r="C43" s="243"/>
      <c r="D43" s="243">
        <v>71.77</v>
      </c>
      <c r="E43" s="243"/>
      <c r="F43" s="243"/>
      <c r="G43" s="243"/>
      <c r="H43" s="243"/>
      <c r="I43" s="243"/>
    </row>
    <row r="44" spans="1:9">
      <c r="A44" s="243" t="s">
        <v>595</v>
      </c>
      <c r="B44" s="242">
        <f t="shared" si="10"/>
        <v>17.649999999999999</v>
      </c>
      <c r="C44" s="243">
        <v>17.649999999999999</v>
      </c>
      <c r="D44" s="243"/>
      <c r="E44" s="243"/>
      <c r="F44" s="243"/>
      <c r="G44" s="243"/>
      <c r="H44" s="243"/>
      <c r="I44" s="243"/>
    </row>
    <row r="45" spans="1:9">
      <c r="A45" s="243" t="s">
        <v>596</v>
      </c>
      <c r="B45" s="242">
        <f t="shared" si="10"/>
        <v>0.6</v>
      </c>
      <c r="C45" s="243">
        <v>0.6</v>
      </c>
      <c r="D45" s="243"/>
      <c r="E45" s="243"/>
      <c r="F45" s="243"/>
      <c r="G45" s="243"/>
      <c r="H45" s="243"/>
      <c r="I45" s="243"/>
    </row>
    <row r="46" spans="1:9">
      <c r="A46" s="243" t="s">
        <v>597</v>
      </c>
      <c r="B46" s="242">
        <f t="shared" si="10"/>
        <v>27.62</v>
      </c>
      <c r="C46" s="243">
        <v>27.62</v>
      </c>
      <c r="D46" s="243"/>
      <c r="E46" s="243"/>
      <c r="F46" s="243"/>
      <c r="G46" s="243"/>
      <c r="H46" s="243"/>
      <c r="I46" s="243"/>
    </row>
    <row r="47" spans="1:9">
      <c r="A47" s="243" t="s">
        <v>598</v>
      </c>
      <c r="B47" s="242">
        <f t="shared" si="10"/>
        <v>304</v>
      </c>
      <c r="C47" s="243">
        <v>304</v>
      </c>
      <c r="D47" s="243"/>
      <c r="E47" s="243"/>
      <c r="F47" s="243"/>
      <c r="G47" s="243"/>
      <c r="H47" s="243"/>
      <c r="I47" s="243"/>
    </row>
    <row r="48" spans="1:9">
      <c r="A48" s="243" t="s">
        <v>599</v>
      </c>
      <c r="B48" s="242">
        <f t="shared" si="10"/>
        <v>3301</v>
      </c>
      <c r="C48" s="243">
        <f>SUM(C49:C51)</f>
        <v>3301</v>
      </c>
      <c r="D48" s="243">
        <f t="shared" ref="D48:I48" si="12">SUM(D49:D51)</f>
        <v>0</v>
      </c>
      <c r="E48" s="243">
        <f t="shared" si="12"/>
        <v>0</v>
      </c>
      <c r="F48" s="243">
        <f t="shared" si="12"/>
        <v>0</v>
      </c>
      <c r="G48" s="243">
        <f t="shared" si="12"/>
        <v>0</v>
      </c>
      <c r="H48" s="243">
        <f t="shared" si="12"/>
        <v>0</v>
      </c>
      <c r="I48" s="243">
        <f t="shared" si="12"/>
        <v>0</v>
      </c>
    </row>
    <row r="49" spans="1:9">
      <c r="A49" s="243" t="s">
        <v>600</v>
      </c>
      <c r="B49" s="242">
        <f t="shared" si="10"/>
        <v>3124</v>
      </c>
      <c r="C49" s="243">
        <v>3124</v>
      </c>
      <c r="D49" s="248"/>
      <c r="E49" s="243"/>
      <c r="F49" s="243"/>
      <c r="G49" s="243"/>
      <c r="H49" s="243"/>
      <c r="I49" s="243"/>
    </row>
    <row r="50" spans="1:9">
      <c r="A50" s="243" t="s">
        <v>601</v>
      </c>
      <c r="B50" s="242">
        <f t="shared" si="10"/>
        <v>100</v>
      </c>
      <c r="C50" s="243">
        <v>100</v>
      </c>
      <c r="D50" s="248"/>
      <c r="E50" s="243"/>
      <c r="F50" s="243"/>
      <c r="G50" s="243"/>
      <c r="H50" s="243"/>
      <c r="I50" s="243"/>
    </row>
    <row r="51" spans="1:9">
      <c r="A51" s="243" t="s">
        <v>602</v>
      </c>
      <c r="B51" s="242">
        <f t="shared" si="10"/>
        <v>77</v>
      </c>
      <c r="C51" s="243">
        <v>77</v>
      </c>
      <c r="D51" s="248"/>
      <c r="E51" s="243"/>
      <c r="F51" s="243"/>
      <c r="G51" s="243"/>
      <c r="H51" s="243"/>
      <c r="I51" s="243"/>
    </row>
    <row r="52" spans="1:9">
      <c r="A52" s="243" t="s">
        <v>603</v>
      </c>
      <c r="B52" s="242">
        <f>SUM(C52:I52)</f>
        <v>63.84</v>
      </c>
      <c r="C52" s="243">
        <f>SUM(C53)</f>
        <v>2.8</v>
      </c>
      <c r="D52" s="243">
        <f t="shared" ref="D52:I52" si="13">SUM(D53)</f>
        <v>16.100000000000001</v>
      </c>
      <c r="E52" s="243">
        <f t="shared" si="13"/>
        <v>8.4</v>
      </c>
      <c r="F52" s="243">
        <f t="shared" si="13"/>
        <v>14</v>
      </c>
      <c r="G52" s="243">
        <f t="shared" si="13"/>
        <v>6.02</v>
      </c>
      <c r="H52" s="243">
        <f t="shared" si="13"/>
        <v>11.9</v>
      </c>
      <c r="I52" s="243">
        <f t="shared" si="13"/>
        <v>4.62</v>
      </c>
    </row>
    <row r="53" spans="1:9">
      <c r="A53" s="243" t="s">
        <v>604</v>
      </c>
      <c r="B53" s="242">
        <f t="shared" ref="B53:B71" si="14">SUM(C53:I53)</f>
        <v>63.84</v>
      </c>
      <c r="C53" s="243">
        <v>2.8</v>
      </c>
      <c r="D53" s="248">
        <v>16.100000000000001</v>
      </c>
      <c r="E53" s="243">
        <v>8.4</v>
      </c>
      <c r="F53" s="243">
        <v>14</v>
      </c>
      <c r="G53" s="243">
        <v>6.02</v>
      </c>
      <c r="H53" s="243">
        <v>11.9</v>
      </c>
      <c r="I53" s="243">
        <v>4.62</v>
      </c>
    </row>
    <row r="54" spans="1:9">
      <c r="A54" s="243" t="s">
        <v>605</v>
      </c>
      <c r="B54" s="242">
        <f t="shared" si="14"/>
        <v>8562.23</v>
      </c>
      <c r="C54" s="243">
        <f>SUM(C55:C62)</f>
        <v>7516</v>
      </c>
      <c r="D54" s="243">
        <f t="shared" ref="D54:I54" si="15">SUM(D55:D62)</f>
        <v>364.38679999999999</v>
      </c>
      <c r="E54" s="243">
        <f t="shared" si="15"/>
        <v>233.0498</v>
      </c>
      <c r="F54" s="243">
        <f t="shared" si="15"/>
        <v>212.89699999999999</v>
      </c>
      <c r="G54" s="243">
        <f t="shared" si="15"/>
        <v>136.75239999999999</v>
      </c>
      <c r="H54" s="243">
        <f t="shared" si="15"/>
        <v>47.321899999999999</v>
      </c>
      <c r="I54" s="243">
        <f t="shared" si="15"/>
        <v>51.822099999999999</v>
      </c>
    </row>
    <row r="55" spans="1:9">
      <c r="A55" s="243" t="s">
        <v>606</v>
      </c>
      <c r="B55" s="242">
        <f t="shared" si="14"/>
        <v>17</v>
      </c>
      <c r="C55" s="243">
        <v>17</v>
      </c>
      <c r="D55" s="248"/>
      <c r="E55" s="243"/>
      <c r="F55" s="243"/>
      <c r="G55" s="243"/>
      <c r="H55" s="243"/>
      <c r="I55" s="243"/>
    </row>
    <row r="56" spans="1:9">
      <c r="A56" s="243" t="s">
        <v>607</v>
      </c>
      <c r="B56" s="242">
        <f t="shared" si="14"/>
        <v>18</v>
      </c>
      <c r="C56" s="243">
        <v>2</v>
      </c>
      <c r="D56" s="248">
        <v>4</v>
      </c>
      <c r="E56" s="243">
        <v>6</v>
      </c>
      <c r="F56" s="243">
        <v>3</v>
      </c>
      <c r="G56" s="243">
        <v>1</v>
      </c>
      <c r="H56" s="243">
        <v>1</v>
      </c>
      <c r="I56" s="243">
        <v>1</v>
      </c>
    </row>
    <row r="57" spans="1:9">
      <c r="A57" s="243" t="s">
        <v>608</v>
      </c>
      <c r="B57" s="242">
        <f t="shared" si="14"/>
        <v>233</v>
      </c>
      <c r="C57" s="243">
        <v>233</v>
      </c>
      <c r="D57" s="248"/>
      <c r="E57" s="243"/>
      <c r="F57" s="243"/>
      <c r="G57" s="243"/>
      <c r="H57" s="243"/>
      <c r="I57" s="243"/>
    </row>
    <row r="58" spans="1:9">
      <c r="A58" s="243" t="s">
        <v>609</v>
      </c>
      <c r="B58" s="242">
        <f t="shared" si="14"/>
        <v>3120</v>
      </c>
      <c r="C58" s="243">
        <f>330+2500+290</f>
        <v>3120</v>
      </c>
      <c r="D58" s="248"/>
      <c r="E58" s="243"/>
      <c r="F58" s="243"/>
      <c r="G58" s="243"/>
      <c r="H58" s="243"/>
      <c r="I58" s="243"/>
    </row>
    <row r="59" spans="1:9">
      <c r="A59" s="243" t="s">
        <v>610</v>
      </c>
      <c r="B59" s="242">
        <f t="shared" si="14"/>
        <v>535.23</v>
      </c>
      <c r="C59" s="243"/>
      <c r="D59" s="248">
        <v>53.386800000000001</v>
      </c>
      <c r="E59" s="243">
        <v>150.0498</v>
      </c>
      <c r="F59" s="243">
        <v>171.89699999999999</v>
      </c>
      <c r="G59" s="243">
        <v>69.752399999999994</v>
      </c>
      <c r="H59" s="243">
        <v>39.321899999999999</v>
      </c>
      <c r="I59" s="243">
        <v>50.822099999999999</v>
      </c>
    </row>
    <row r="60" spans="1:9">
      <c r="A60" s="243" t="s">
        <v>611</v>
      </c>
      <c r="B60" s="242">
        <f t="shared" si="14"/>
        <v>159</v>
      </c>
      <c r="C60" s="243">
        <v>159</v>
      </c>
      <c r="D60" s="248"/>
      <c r="E60" s="243"/>
      <c r="F60" s="243"/>
      <c r="G60" s="243"/>
      <c r="H60" s="243"/>
      <c r="I60" s="243"/>
    </row>
    <row r="61" spans="1:9">
      <c r="A61" s="243" t="s">
        <v>436</v>
      </c>
      <c r="B61" s="242">
        <f t="shared" si="14"/>
        <v>1195</v>
      </c>
      <c r="C61" s="243">
        <v>700</v>
      </c>
      <c r="D61" s="248">
        <v>307</v>
      </c>
      <c r="E61" s="243">
        <v>77</v>
      </c>
      <c r="F61" s="243">
        <v>38</v>
      </c>
      <c r="G61" s="243">
        <v>66</v>
      </c>
      <c r="H61" s="243">
        <v>7</v>
      </c>
      <c r="I61" s="243">
        <v>0</v>
      </c>
    </row>
    <row r="62" spans="1:9">
      <c r="A62" s="243" t="s">
        <v>612</v>
      </c>
      <c r="B62" s="242">
        <f t="shared" si="14"/>
        <v>3285</v>
      </c>
      <c r="C62" s="243">
        <v>3285</v>
      </c>
      <c r="D62" s="248"/>
      <c r="E62" s="243"/>
      <c r="F62" s="243"/>
      <c r="G62" s="243"/>
      <c r="H62" s="243"/>
      <c r="I62" s="243"/>
    </row>
    <row r="63" spans="1:9">
      <c r="A63" s="243" t="s">
        <v>613</v>
      </c>
      <c r="B63" s="242">
        <f t="shared" si="14"/>
        <v>24</v>
      </c>
      <c r="C63" s="243">
        <f>SUM(C64:C64)</f>
        <v>0</v>
      </c>
      <c r="D63" s="243">
        <f t="shared" ref="D63:I63" si="16">SUM(D64:D64)</f>
        <v>0</v>
      </c>
      <c r="E63" s="243">
        <f t="shared" si="16"/>
        <v>0</v>
      </c>
      <c r="F63" s="243">
        <f t="shared" si="16"/>
        <v>0</v>
      </c>
      <c r="G63" s="243">
        <f t="shared" si="16"/>
        <v>24</v>
      </c>
      <c r="H63" s="243">
        <f t="shared" si="16"/>
        <v>0</v>
      </c>
      <c r="I63" s="243">
        <f t="shared" si="16"/>
        <v>0</v>
      </c>
    </row>
    <row r="64" spans="1:9">
      <c r="A64" s="243" t="s">
        <v>614</v>
      </c>
      <c r="B64" s="242">
        <f t="shared" si="14"/>
        <v>24</v>
      </c>
      <c r="C64" s="243"/>
      <c r="D64" s="248"/>
      <c r="E64" s="243"/>
      <c r="F64" s="243"/>
      <c r="G64" s="243">
        <v>24</v>
      </c>
      <c r="H64" s="243"/>
      <c r="I64" s="243"/>
    </row>
    <row r="65" spans="1:9">
      <c r="A65" s="243" t="s">
        <v>615</v>
      </c>
      <c r="B65" s="242">
        <f t="shared" si="14"/>
        <v>24.33</v>
      </c>
      <c r="C65" s="243">
        <f>SUM(C66:C66)</f>
        <v>0</v>
      </c>
      <c r="D65" s="243">
        <f t="shared" ref="D65:I65" si="17">SUM(D66:D66)</f>
        <v>0</v>
      </c>
      <c r="E65" s="243">
        <f t="shared" si="17"/>
        <v>2.5</v>
      </c>
      <c r="F65" s="243">
        <f t="shared" si="17"/>
        <v>0</v>
      </c>
      <c r="G65" s="243">
        <f t="shared" si="17"/>
        <v>1.08</v>
      </c>
      <c r="H65" s="243">
        <f t="shared" si="17"/>
        <v>20.75</v>
      </c>
      <c r="I65" s="243">
        <f t="shared" si="17"/>
        <v>0</v>
      </c>
    </row>
    <row r="66" spans="1:9">
      <c r="A66" s="243" t="s">
        <v>437</v>
      </c>
      <c r="B66" s="242">
        <f t="shared" si="14"/>
        <v>24.33</v>
      </c>
      <c r="C66" s="243"/>
      <c r="D66" s="248"/>
      <c r="E66" s="243">
        <v>2.5</v>
      </c>
      <c r="F66" s="243"/>
      <c r="G66" s="243">
        <v>1.08</v>
      </c>
      <c r="H66" s="243">
        <v>20.75</v>
      </c>
      <c r="I66" s="243"/>
    </row>
    <row r="67" spans="1:9">
      <c r="A67" s="243" t="s">
        <v>616</v>
      </c>
      <c r="B67" s="242">
        <f t="shared" si="14"/>
        <v>465</v>
      </c>
      <c r="C67" s="243">
        <f>SUM(C68:C68)</f>
        <v>465</v>
      </c>
      <c r="D67" s="243">
        <f t="shared" ref="D67:I67" si="18">SUM(D68:D68)</f>
        <v>0</v>
      </c>
      <c r="E67" s="243">
        <f t="shared" si="18"/>
        <v>0</v>
      </c>
      <c r="F67" s="243">
        <f t="shared" si="18"/>
        <v>0</v>
      </c>
      <c r="G67" s="243">
        <f t="shared" si="18"/>
        <v>0</v>
      </c>
      <c r="H67" s="243">
        <f t="shared" si="18"/>
        <v>0</v>
      </c>
      <c r="I67" s="243">
        <f t="shared" si="18"/>
        <v>0</v>
      </c>
    </row>
    <row r="68" spans="1:9">
      <c r="A68" s="243" t="s">
        <v>617</v>
      </c>
      <c r="B68" s="242">
        <f t="shared" si="14"/>
        <v>465</v>
      </c>
      <c r="C68" s="243">
        <v>465</v>
      </c>
      <c r="D68" s="248"/>
      <c r="E68" s="243"/>
      <c r="F68" s="243"/>
      <c r="G68" s="243"/>
      <c r="H68" s="243"/>
      <c r="I68" s="243"/>
    </row>
    <row r="69" spans="1:9">
      <c r="A69" s="243" t="s">
        <v>618</v>
      </c>
      <c r="B69" s="242">
        <f t="shared" si="14"/>
        <v>30</v>
      </c>
      <c r="C69" s="243">
        <f>SUM(C70)</f>
        <v>0</v>
      </c>
      <c r="D69" s="243">
        <f t="shared" ref="D69:I69" si="19">SUM(D70)</f>
        <v>0</v>
      </c>
      <c r="E69" s="243">
        <f t="shared" si="19"/>
        <v>0</v>
      </c>
      <c r="F69" s="243">
        <f t="shared" si="19"/>
        <v>0</v>
      </c>
      <c r="G69" s="243">
        <f t="shared" si="19"/>
        <v>0</v>
      </c>
      <c r="H69" s="243">
        <f t="shared" si="19"/>
        <v>30</v>
      </c>
      <c r="I69" s="243">
        <f t="shared" si="19"/>
        <v>0</v>
      </c>
    </row>
    <row r="70" spans="1:9">
      <c r="A70" s="243" t="s">
        <v>619</v>
      </c>
      <c r="B70" s="242">
        <f t="shared" si="14"/>
        <v>30</v>
      </c>
      <c r="C70" s="243"/>
      <c r="D70" s="248"/>
      <c r="E70" s="243"/>
      <c r="F70" s="243"/>
      <c r="G70" s="243"/>
      <c r="H70" s="243">
        <v>30</v>
      </c>
      <c r="I70" s="243"/>
    </row>
    <row r="71" spans="1:9">
      <c r="A71" s="244" t="s">
        <v>438</v>
      </c>
      <c r="B71" s="242">
        <f t="shared" si="14"/>
        <v>352.75</v>
      </c>
      <c r="C71" s="243">
        <f>SUM(,C72,C74,C76)</f>
        <v>173.15</v>
      </c>
      <c r="D71" s="243">
        <f t="shared" ref="D71:I71" si="20">SUM(,D72,D74,D76)</f>
        <v>100</v>
      </c>
      <c r="E71" s="243">
        <f t="shared" si="20"/>
        <v>0</v>
      </c>
      <c r="F71" s="243">
        <f t="shared" si="20"/>
        <v>19.600000000000001</v>
      </c>
      <c r="G71" s="243">
        <f t="shared" si="20"/>
        <v>40</v>
      </c>
      <c r="H71" s="243">
        <f t="shared" si="20"/>
        <v>0</v>
      </c>
      <c r="I71" s="243">
        <f t="shared" si="20"/>
        <v>20</v>
      </c>
    </row>
    <row r="72" spans="1:9">
      <c r="A72" s="243" t="s">
        <v>620</v>
      </c>
      <c r="B72" s="242">
        <f t="shared" ref="B72:B75" si="21">SUM(C72:I72)</f>
        <v>90.300000000000011</v>
      </c>
      <c r="C72" s="243">
        <f>SUM(C73)</f>
        <v>30.7</v>
      </c>
      <c r="D72" s="243">
        <f t="shared" ref="D72:I72" si="22">SUM(D73)</f>
        <v>20</v>
      </c>
      <c r="E72" s="243">
        <f t="shared" si="22"/>
        <v>0</v>
      </c>
      <c r="F72" s="243">
        <f t="shared" si="22"/>
        <v>19.600000000000001</v>
      </c>
      <c r="G72" s="243">
        <f t="shared" si="22"/>
        <v>0</v>
      </c>
      <c r="H72" s="243">
        <f t="shared" si="22"/>
        <v>0</v>
      </c>
      <c r="I72" s="243">
        <f t="shared" si="22"/>
        <v>20</v>
      </c>
    </row>
    <row r="73" spans="1:9">
      <c r="A73" s="243" t="s">
        <v>621</v>
      </c>
      <c r="B73" s="242">
        <f t="shared" si="21"/>
        <v>90.300000000000011</v>
      </c>
      <c r="C73" s="243">
        <v>30.7</v>
      </c>
      <c r="D73" s="248">
        <v>20</v>
      </c>
      <c r="E73" s="243"/>
      <c r="F73" s="243">
        <v>19.600000000000001</v>
      </c>
      <c r="G73" s="243"/>
      <c r="H73" s="243"/>
      <c r="I73" s="243">
        <v>20</v>
      </c>
    </row>
    <row r="74" spans="1:9">
      <c r="A74" s="243" t="s">
        <v>622</v>
      </c>
      <c r="B74" s="242">
        <f t="shared" ref="B74" si="23">SUM(C74:I74)</f>
        <v>35</v>
      </c>
      <c r="C74" s="243">
        <f>SUM(C75:C75)</f>
        <v>35</v>
      </c>
      <c r="D74" s="243">
        <f t="shared" ref="D74:I74" si="24">SUM(D75:D75)</f>
        <v>0</v>
      </c>
      <c r="E74" s="243">
        <f t="shared" si="24"/>
        <v>0</v>
      </c>
      <c r="F74" s="243">
        <f t="shared" si="24"/>
        <v>0</v>
      </c>
      <c r="G74" s="243">
        <f t="shared" si="24"/>
        <v>0</v>
      </c>
      <c r="H74" s="243">
        <f t="shared" si="24"/>
        <v>0</v>
      </c>
      <c r="I74" s="243">
        <f t="shared" si="24"/>
        <v>0</v>
      </c>
    </row>
    <row r="75" spans="1:9">
      <c r="A75" s="243" t="s">
        <v>623</v>
      </c>
      <c r="B75" s="242">
        <f t="shared" si="21"/>
        <v>35</v>
      </c>
      <c r="C75" s="243">
        <v>35</v>
      </c>
      <c r="D75" s="248"/>
      <c r="E75" s="243"/>
      <c r="F75" s="243"/>
      <c r="G75" s="243"/>
      <c r="H75" s="243"/>
      <c r="I75" s="243"/>
    </row>
    <row r="76" spans="1:9">
      <c r="A76" s="243" t="s">
        <v>624</v>
      </c>
      <c r="B76" s="242">
        <f t="shared" ref="B76:B81" si="25">SUM(C76:I76)</f>
        <v>227.45</v>
      </c>
      <c r="C76" s="243">
        <f>SUM(C77:C81)</f>
        <v>107.45</v>
      </c>
      <c r="D76" s="243">
        <f t="shared" ref="D76:I76" si="26">SUM(D77:D81)</f>
        <v>80</v>
      </c>
      <c r="E76" s="243">
        <f t="shared" si="26"/>
        <v>0</v>
      </c>
      <c r="F76" s="243">
        <f t="shared" si="26"/>
        <v>0</v>
      </c>
      <c r="G76" s="243">
        <f t="shared" si="26"/>
        <v>40</v>
      </c>
      <c r="H76" s="243">
        <f t="shared" si="26"/>
        <v>0</v>
      </c>
      <c r="I76" s="243">
        <f t="shared" si="26"/>
        <v>0</v>
      </c>
    </row>
    <row r="77" spans="1:9">
      <c r="A77" s="243" t="s">
        <v>625</v>
      </c>
      <c r="B77" s="242">
        <f t="shared" si="25"/>
        <v>149</v>
      </c>
      <c r="C77" s="243">
        <v>29</v>
      </c>
      <c r="D77" s="248">
        <v>80</v>
      </c>
      <c r="E77" s="243"/>
      <c r="F77" s="243"/>
      <c r="G77" s="243">
        <v>40</v>
      </c>
      <c r="H77" s="243"/>
      <c r="I77" s="243"/>
    </row>
    <row r="78" spans="1:9">
      <c r="A78" s="243" t="s">
        <v>626</v>
      </c>
      <c r="B78" s="242">
        <f t="shared" si="25"/>
        <v>40</v>
      </c>
      <c r="C78" s="243">
        <v>40</v>
      </c>
      <c r="D78" s="248"/>
      <c r="E78" s="243"/>
      <c r="F78" s="243"/>
      <c r="G78" s="243"/>
      <c r="H78" s="243"/>
      <c r="I78" s="243"/>
    </row>
    <row r="79" spans="1:9">
      <c r="A79" s="243" t="s">
        <v>627</v>
      </c>
      <c r="B79" s="242">
        <f t="shared" si="25"/>
        <v>5</v>
      </c>
      <c r="C79" s="243">
        <v>5</v>
      </c>
      <c r="D79" s="248"/>
      <c r="E79" s="243"/>
      <c r="F79" s="243"/>
      <c r="G79" s="243"/>
      <c r="H79" s="243"/>
      <c r="I79" s="243"/>
    </row>
    <row r="80" spans="1:9">
      <c r="A80" s="243" t="s">
        <v>628</v>
      </c>
      <c r="B80" s="242">
        <f t="shared" si="25"/>
        <v>30</v>
      </c>
      <c r="C80" s="243">
        <v>30</v>
      </c>
      <c r="D80" s="248"/>
      <c r="E80" s="243"/>
      <c r="F80" s="243"/>
      <c r="G80" s="243"/>
      <c r="H80" s="243"/>
      <c r="I80" s="243"/>
    </row>
    <row r="81" spans="1:9">
      <c r="A81" s="243" t="s">
        <v>629</v>
      </c>
      <c r="B81" s="242">
        <f t="shared" si="25"/>
        <v>3.45</v>
      </c>
      <c r="C81" s="243">
        <v>3.45</v>
      </c>
      <c r="D81" s="248"/>
      <c r="E81" s="243"/>
      <c r="F81" s="243"/>
      <c r="G81" s="243"/>
      <c r="H81" s="243"/>
      <c r="I81" s="243"/>
    </row>
  </sheetData>
  <mergeCells count="1">
    <mergeCell ref="A1:I1"/>
  </mergeCells>
  <phoneticPr fontId="28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9"/>
  <sheetViews>
    <sheetView showGridLines="0" showZeros="0" zoomScaleNormal="100" workbookViewId="0">
      <selection activeCell="N19" sqref="N19"/>
    </sheetView>
  </sheetViews>
  <sheetFormatPr defaultColWidth="9" defaultRowHeight="12.75" customHeight="1"/>
  <cols>
    <col min="1" max="1" width="28.25" style="162" customWidth="1"/>
    <col min="2" max="2" width="8.25" style="163" customWidth="1"/>
    <col min="3" max="4" width="7.75" style="163" customWidth="1"/>
    <col min="5" max="5" width="8.25" style="163" customWidth="1"/>
    <col min="6" max="6" width="6.875" style="163" customWidth="1"/>
    <col min="7" max="7" width="7.125" style="163" customWidth="1"/>
    <col min="8" max="8" width="10" style="163" customWidth="1"/>
    <col min="9" max="9" width="9" style="163"/>
    <col min="10" max="10" width="6.75" style="163" customWidth="1"/>
    <col min="11" max="13" width="7.5" style="163" customWidth="1"/>
    <col min="14" max="14" width="10.125" style="163" customWidth="1"/>
    <col min="15" max="15" width="8.625" style="163" customWidth="1"/>
    <col min="16" max="16" width="9.625" style="163" customWidth="1"/>
    <col min="17" max="17" width="7.875" style="163" customWidth="1"/>
    <col min="18" max="19" width="9" style="163"/>
    <col min="20" max="20" width="9.75" style="163" customWidth="1"/>
    <col min="21" max="16384" width="9" style="163"/>
  </cols>
  <sheetData>
    <row r="1" spans="1:20" ht="27" customHeight="1">
      <c r="A1" s="260" t="s">
        <v>550</v>
      </c>
      <c r="B1" s="261"/>
      <c r="C1" s="261"/>
      <c r="D1" s="261"/>
      <c r="E1" s="261"/>
      <c r="F1" s="261"/>
      <c r="G1" s="261"/>
      <c r="H1" s="261"/>
      <c r="I1" s="261"/>
      <c r="J1" s="261"/>
      <c r="K1" s="262" t="s">
        <v>551</v>
      </c>
      <c r="L1" s="263"/>
      <c r="M1" s="263"/>
      <c r="N1" s="263"/>
      <c r="O1" s="263"/>
      <c r="P1" s="263"/>
      <c r="Q1" s="263"/>
      <c r="R1" s="263"/>
      <c r="S1" s="263"/>
      <c r="T1" s="263"/>
    </row>
    <row r="2" spans="1:20" ht="15.75" customHeight="1">
      <c r="A2" s="264" t="s">
        <v>503</v>
      </c>
      <c r="B2" s="264"/>
      <c r="C2" s="264"/>
      <c r="D2" s="264"/>
      <c r="E2" s="264"/>
      <c r="F2" s="264"/>
      <c r="G2" s="264"/>
      <c r="H2" s="264"/>
      <c r="I2" s="264"/>
      <c r="J2" s="264"/>
      <c r="K2" s="264" t="s">
        <v>189</v>
      </c>
      <c r="L2" s="264"/>
      <c r="M2" s="264"/>
      <c r="N2" s="264"/>
      <c r="O2" s="264"/>
      <c r="P2" s="264"/>
      <c r="Q2" s="264"/>
      <c r="R2" s="264"/>
      <c r="S2" s="264"/>
      <c r="T2" s="264"/>
    </row>
    <row r="3" spans="1:20" s="161" customFormat="1" ht="41.25" customHeight="1">
      <c r="A3" s="164" t="s">
        <v>190</v>
      </c>
      <c r="B3" s="164" t="s">
        <v>191</v>
      </c>
      <c r="C3" s="164" t="s">
        <v>192</v>
      </c>
      <c r="D3" s="164" t="s">
        <v>193</v>
      </c>
      <c r="E3" s="164" t="s">
        <v>194</v>
      </c>
      <c r="F3" s="164" t="s">
        <v>195</v>
      </c>
      <c r="G3" s="164" t="s">
        <v>196</v>
      </c>
      <c r="H3" s="164" t="s">
        <v>197</v>
      </c>
      <c r="I3" s="168" t="s">
        <v>198</v>
      </c>
      <c r="J3" s="164" t="s">
        <v>199</v>
      </c>
      <c r="K3" s="164" t="s">
        <v>200</v>
      </c>
      <c r="L3" s="164" t="s">
        <v>201</v>
      </c>
      <c r="M3" s="164" t="s">
        <v>202</v>
      </c>
      <c r="N3" s="164" t="s">
        <v>203</v>
      </c>
      <c r="O3" s="164" t="s">
        <v>204</v>
      </c>
      <c r="P3" s="164" t="s">
        <v>422</v>
      </c>
      <c r="Q3" s="164" t="s">
        <v>205</v>
      </c>
      <c r="R3" s="164" t="s">
        <v>206</v>
      </c>
      <c r="S3" s="168" t="s">
        <v>207</v>
      </c>
      <c r="T3" s="164" t="s">
        <v>208</v>
      </c>
    </row>
    <row r="4" spans="1:20" ht="18" customHeight="1">
      <c r="A4" s="165" t="s">
        <v>209</v>
      </c>
      <c r="B4" s="166">
        <f>SUM(C4:T4)</f>
        <v>13569.8</v>
      </c>
      <c r="C4" s="166">
        <v>178</v>
      </c>
      <c r="D4" s="166">
        <v>0</v>
      </c>
      <c r="E4" s="166">
        <v>590</v>
      </c>
      <c r="F4" s="166">
        <v>0</v>
      </c>
      <c r="G4" s="166">
        <v>146.79999999999998</v>
      </c>
      <c r="H4" s="166">
        <v>1020</v>
      </c>
      <c r="I4" s="166">
        <v>350</v>
      </c>
      <c r="J4" s="166">
        <v>3301</v>
      </c>
      <c r="K4" s="166">
        <v>3</v>
      </c>
      <c r="L4" s="166">
        <v>7516</v>
      </c>
      <c r="M4" s="166">
        <v>0</v>
      </c>
      <c r="N4" s="166"/>
      <c r="O4" s="166"/>
      <c r="P4" s="166"/>
      <c r="Q4" s="166">
        <v>465</v>
      </c>
      <c r="R4" s="166"/>
      <c r="S4" s="166"/>
      <c r="T4" s="169"/>
    </row>
    <row r="5" spans="1:20" ht="18" customHeight="1">
      <c r="A5" s="167"/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9"/>
    </row>
    <row r="6" spans="1:20" ht="18" customHeight="1">
      <c r="A6" s="167"/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9"/>
    </row>
    <row r="7" spans="1:20" ht="18" customHeight="1">
      <c r="A7" s="167"/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9"/>
    </row>
    <row r="8" spans="1:20" ht="18" customHeight="1">
      <c r="A8" s="167"/>
      <c r="B8" s="166"/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9"/>
    </row>
    <row r="9" spans="1:20" ht="18" customHeight="1">
      <c r="A9" s="167"/>
      <c r="B9" s="166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9"/>
    </row>
    <row r="10" spans="1:20" ht="18" customHeight="1">
      <c r="A10" s="167" t="s">
        <v>191</v>
      </c>
      <c r="B10" s="166">
        <f>SUM(B4:B9)</f>
        <v>13569.8</v>
      </c>
      <c r="C10" s="166">
        <f t="shared" ref="C10:R10" si="0">SUM(C4:C9)</f>
        <v>178</v>
      </c>
      <c r="D10" s="166">
        <f t="shared" si="0"/>
        <v>0</v>
      </c>
      <c r="E10" s="166">
        <f t="shared" si="0"/>
        <v>590</v>
      </c>
      <c r="F10" s="166">
        <f t="shared" si="0"/>
        <v>0</v>
      </c>
      <c r="G10" s="166">
        <f t="shared" si="0"/>
        <v>146.79999999999998</v>
      </c>
      <c r="H10" s="166">
        <f t="shared" si="0"/>
        <v>1020</v>
      </c>
      <c r="I10" s="166">
        <f t="shared" si="0"/>
        <v>350</v>
      </c>
      <c r="J10" s="166">
        <f t="shared" si="0"/>
        <v>3301</v>
      </c>
      <c r="K10" s="166">
        <f t="shared" si="0"/>
        <v>3</v>
      </c>
      <c r="L10" s="166">
        <f t="shared" si="0"/>
        <v>7516</v>
      </c>
      <c r="M10" s="166">
        <f t="shared" si="0"/>
        <v>0</v>
      </c>
      <c r="N10" s="166">
        <f t="shared" si="0"/>
        <v>0</v>
      </c>
      <c r="O10" s="166">
        <f t="shared" si="0"/>
        <v>0</v>
      </c>
      <c r="P10" s="166">
        <f t="shared" si="0"/>
        <v>0</v>
      </c>
      <c r="Q10" s="166">
        <f t="shared" si="0"/>
        <v>465</v>
      </c>
      <c r="R10" s="166">
        <f t="shared" si="0"/>
        <v>0</v>
      </c>
      <c r="S10" s="166">
        <f t="shared" ref="S10" si="1">SUM(S4:S9)</f>
        <v>0</v>
      </c>
      <c r="T10" s="169">
        <f t="shared" ref="T10" si="2">SUM(T4:T9)</f>
        <v>0</v>
      </c>
    </row>
    <row r="11" spans="1:20" ht="15" customHeight="1"/>
    <row r="12" spans="1:20" ht="15" customHeight="1">
      <c r="C12" s="163">
        <f t="shared" ref="C12:T12" si="3">ROUND(C4/10000,0)</f>
        <v>0</v>
      </c>
      <c r="D12" s="163">
        <f t="shared" si="3"/>
        <v>0</v>
      </c>
      <c r="E12" s="163">
        <f t="shared" si="3"/>
        <v>0</v>
      </c>
      <c r="F12" s="163">
        <f t="shared" si="3"/>
        <v>0</v>
      </c>
      <c r="G12" s="163">
        <f t="shared" si="3"/>
        <v>0</v>
      </c>
      <c r="H12" s="163">
        <f t="shared" si="3"/>
        <v>0</v>
      </c>
      <c r="I12" s="163">
        <f t="shared" si="3"/>
        <v>0</v>
      </c>
      <c r="J12" s="163">
        <f t="shared" si="3"/>
        <v>0</v>
      </c>
      <c r="K12" s="163">
        <f t="shared" si="3"/>
        <v>0</v>
      </c>
      <c r="L12" s="163">
        <f t="shared" si="3"/>
        <v>1</v>
      </c>
      <c r="M12" s="163">
        <f t="shared" si="3"/>
        <v>0</v>
      </c>
      <c r="N12" s="163">
        <f t="shared" si="3"/>
        <v>0</v>
      </c>
      <c r="O12" s="163">
        <f t="shared" si="3"/>
        <v>0</v>
      </c>
      <c r="P12" s="163">
        <f t="shared" si="3"/>
        <v>0</v>
      </c>
      <c r="Q12" s="163">
        <f t="shared" si="3"/>
        <v>0</v>
      </c>
      <c r="R12" s="163">
        <f t="shared" si="3"/>
        <v>0</v>
      </c>
      <c r="S12" s="163">
        <f t="shared" si="3"/>
        <v>0</v>
      </c>
      <c r="T12" s="163">
        <f t="shared" si="3"/>
        <v>0</v>
      </c>
    </row>
    <row r="13" spans="1:20" ht="15" customHeight="1"/>
    <row r="14" spans="1:20" ht="15" customHeight="1"/>
    <row r="15" spans="1:20" ht="15" customHeight="1"/>
    <row r="16" spans="1:20" ht="15" customHeight="1"/>
    <row r="17" spans="1:1" ht="15" customHeight="1"/>
    <row r="18" spans="1:1" ht="15" customHeight="1"/>
    <row r="19" spans="1:1" ht="15" customHeight="1"/>
    <row r="20" spans="1:1" ht="15" customHeight="1"/>
    <row r="21" spans="1:1" ht="15" customHeight="1"/>
    <row r="22" spans="1:1" ht="18.75" customHeight="1">
      <c r="A22" s="163"/>
    </row>
    <row r="23" spans="1:1" ht="18.75" customHeight="1">
      <c r="A23" s="163"/>
    </row>
    <row r="24" spans="1:1" ht="18.75" customHeight="1">
      <c r="A24" s="163"/>
    </row>
    <row r="25" spans="1:1" ht="18.75" customHeight="1">
      <c r="A25" s="163"/>
    </row>
    <row r="26" spans="1:1" ht="18.75" customHeight="1">
      <c r="A26" s="163"/>
    </row>
    <row r="27" spans="1:1" ht="18.75" customHeight="1">
      <c r="A27" s="163"/>
    </row>
    <row r="28" spans="1:1" ht="18.75" customHeight="1">
      <c r="A28" s="163"/>
    </row>
    <row r="29" spans="1:1" ht="18.75" customHeight="1">
      <c r="A29" s="163"/>
    </row>
    <row r="30" spans="1:1" ht="18.75" customHeight="1">
      <c r="A30" s="163"/>
    </row>
    <row r="31" spans="1:1" ht="18.75" customHeight="1">
      <c r="A31" s="163"/>
    </row>
    <row r="32" spans="1:1" ht="18.75" customHeight="1">
      <c r="A32" s="163"/>
    </row>
    <row r="33" spans="1:1" ht="18.75" customHeight="1">
      <c r="A33" s="163"/>
    </row>
    <row r="34" spans="1:1" ht="18.75" customHeight="1">
      <c r="A34" s="163"/>
    </row>
    <row r="35" spans="1:1" ht="18.75" customHeight="1">
      <c r="A35" s="163"/>
    </row>
    <row r="36" spans="1:1" ht="18.75" customHeight="1">
      <c r="A36" s="163"/>
    </row>
    <row r="37" spans="1:1" ht="18.75" customHeight="1">
      <c r="A37" s="163"/>
    </row>
    <row r="38" spans="1:1" ht="18.75" customHeight="1">
      <c r="A38" s="163"/>
    </row>
    <row r="39" spans="1:1" ht="18.75" customHeight="1">
      <c r="A39" s="163"/>
    </row>
    <row r="40" spans="1:1" ht="18.75" customHeight="1">
      <c r="A40" s="163"/>
    </row>
    <row r="41" spans="1:1" ht="18.75" customHeight="1">
      <c r="A41" s="163"/>
    </row>
    <row r="42" spans="1:1" ht="18.75" customHeight="1">
      <c r="A42" s="163"/>
    </row>
    <row r="43" spans="1:1" ht="18.75" customHeight="1">
      <c r="A43" s="163"/>
    </row>
    <row r="44" spans="1:1" ht="18.75" customHeight="1">
      <c r="A44" s="163"/>
    </row>
    <row r="45" spans="1:1" ht="18.75" customHeight="1">
      <c r="A45" s="163"/>
    </row>
    <row r="46" spans="1:1" ht="18.75" customHeight="1">
      <c r="A46" s="163"/>
    </row>
    <row r="47" spans="1:1" ht="18.75" customHeight="1">
      <c r="A47" s="163"/>
    </row>
    <row r="48" spans="1:1" ht="18.75" customHeight="1">
      <c r="A48" s="163"/>
    </row>
    <row r="49" spans="1:1" ht="18.75" customHeight="1">
      <c r="A49" s="163"/>
    </row>
    <row r="50" spans="1:1" ht="18.75" customHeight="1">
      <c r="A50" s="163"/>
    </row>
    <row r="51" spans="1:1" ht="18.75" customHeight="1">
      <c r="A51" s="163"/>
    </row>
    <row r="52" spans="1:1" ht="18.75" customHeight="1">
      <c r="A52" s="163"/>
    </row>
    <row r="53" spans="1:1" ht="18.75" customHeight="1">
      <c r="A53" s="163"/>
    </row>
    <row r="54" spans="1:1" ht="18.75" customHeight="1">
      <c r="A54" s="163"/>
    </row>
    <row r="55" spans="1:1" ht="18.75" customHeight="1">
      <c r="A55" s="163"/>
    </row>
    <row r="56" spans="1:1" ht="18.75" customHeight="1">
      <c r="A56" s="163"/>
    </row>
    <row r="57" spans="1:1" ht="18.75" customHeight="1">
      <c r="A57" s="163"/>
    </row>
    <row r="58" spans="1:1" ht="18.75" customHeight="1">
      <c r="A58" s="163"/>
    </row>
    <row r="59" spans="1:1" ht="18.75" customHeight="1">
      <c r="A59" s="163"/>
    </row>
    <row r="60" spans="1:1" ht="18.75" customHeight="1">
      <c r="A60" s="163"/>
    </row>
    <row r="61" spans="1:1" ht="18.75" customHeight="1">
      <c r="A61" s="163"/>
    </row>
    <row r="62" spans="1:1" ht="18.75" customHeight="1">
      <c r="A62" s="163"/>
    </row>
    <row r="63" spans="1:1" ht="18.75" customHeight="1">
      <c r="A63" s="163"/>
    </row>
    <row r="64" spans="1:1" ht="18.75" customHeight="1">
      <c r="A64" s="163"/>
    </row>
    <row r="65" spans="1:1" ht="18.75" customHeight="1">
      <c r="A65" s="163"/>
    </row>
    <row r="66" spans="1:1" ht="18.75" customHeight="1">
      <c r="A66" s="163"/>
    </row>
    <row r="67" spans="1:1" ht="18.75" customHeight="1">
      <c r="A67" s="163"/>
    </row>
    <row r="68" spans="1:1" ht="18.75" customHeight="1">
      <c r="A68" s="163"/>
    </row>
    <row r="69" spans="1:1" ht="18.75" customHeight="1">
      <c r="A69" s="163"/>
    </row>
    <row r="70" spans="1:1" ht="18.75" customHeight="1">
      <c r="A70" s="163"/>
    </row>
    <row r="71" spans="1:1" ht="18.75" customHeight="1">
      <c r="A71" s="163"/>
    </row>
    <row r="72" spans="1:1" ht="18.75" customHeight="1">
      <c r="A72" s="163"/>
    </row>
    <row r="73" spans="1:1" ht="18.75" customHeight="1">
      <c r="A73" s="163"/>
    </row>
    <row r="74" spans="1:1" ht="18.75" customHeight="1">
      <c r="A74" s="163"/>
    </row>
    <row r="75" spans="1:1" ht="18.75" customHeight="1">
      <c r="A75" s="163"/>
    </row>
    <row r="76" spans="1:1" ht="18.75" customHeight="1">
      <c r="A76" s="163"/>
    </row>
    <row r="77" spans="1:1" ht="18.75" customHeight="1">
      <c r="A77" s="163"/>
    </row>
    <row r="78" spans="1:1" ht="18.75" customHeight="1">
      <c r="A78" s="163"/>
    </row>
    <row r="79" spans="1:1" ht="18.75" customHeight="1">
      <c r="A79" s="163"/>
    </row>
    <row r="80" spans="1:1" ht="18.75" customHeight="1">
      <c r="A80" s="163"/>
    </row>
    <row r="81" spans="1:1" ht="18.75" customHeight="1">
      <c r="A81" s="163"/>
    </row>
    <row r="82" spans="1:1" ht="18.75" customHeight="1">
      <c r="A82" s="163"/>
    </row>
    <row r="83" spans="1:1" ht="18.75" customHeight="1">
      <c r="A83" s="163"/>
    </row>
    <row r="84" spans="1:1" ht="18.75" customHeight="1">
      <c r="A84" s="163"/>
    </row>
    <row r="85" spans="1:1" ht="18.75" customHeight="1">
      <c r="A85" s="163"/>
    </row>
    <row r="86" spans="1:1" ht="18.75" customHeight="1">
      <c r="A86" s="163"/>
    </row>
    <row r="87" spans="1:1" ht="18.75" customHeight="1">
      <c r="A87" s="163"/>
    </row>
    <row r="88" spans="1:1" ht="18.75" customHeight="1">
      <c r="A88" s="163"/>
    </row>
    <row r="89" spans="1:1" ht="18.75" customHeight="1">
      <c r="A89" s="163"/>
    </row>
    <row r="90" spans="1:1" ht="18.75" customHeight="1">
      <c r="A90" s="163"/>
    </row>
    <row r="91" spans="1:1" ht="18.75" customHeight="1">
      <c r="A91" s="163"/>
    </row>
    <row r="92" spans="1:1" ht="18.75" customHeight="1">
      <c r="A92" s="163"/>
    </row>
    <row r="93" spans="1:1" ht="18.75" customHeight="1">
      <c r="A93" s="163"/>
    </row>
    <row r="94" spans="1:1" ht="18.75" customHeight="1">
      <c r="A94" s="163"/>
    </row>
    <row r="95" spans="1:1" ht="18.75" customHeight="1">
      <c r="A95" s="163"/>
    </row>
    <row r="96" spans="1:1" ht="18.75" customHeight="1">
      <c r="A96" s="163"/>
    </row>
    <row r="97" spans="1:1" ht="18.75" customHeight="1">
      <c r="A97" s="163"/>
    </row>
    <row r="98" spans="1:1" ht="18.75" customHeight="1">
      <c r="A98" s="163"/>
    </row>
    <row r="99" spans="1:1" ht="18.75" customHeight="1">
      <c r="A99" s="163"/>
    </row>
    <row r="100" spans="1:1" ht="18.75" customHeight="1">
      <c r="A100" s="163"/>
    </row>
    <row r="101" spans="1:1" ht="18.75" customHeight="1">
      <c r="A101" s="163"/>
    </row>
    <row r="102" spans="1:1" ht="18.75" customHeight="1">
      <c r="A102" s="163"/>
    </row>
    <row r="103" spans="1:1" ht="18.75" customHeight="1">
      <c r="A103" s="163"/>
    </row>
    <row r="104" spans="1:1" ht="18.75" customHeight="1">
      <c r="A104" s="163"/>
    </row>
    <row r="105" spans="1:1" ht="18.75" customHeight="1">
      <c r="A105" s="163"/>
    </row>
    <row r="106" spans="1:1" ht="18.75" customHeight="1">
      <c r="A106" s="163"/>
    </row>
    <row r="107" spans="1:1" ht="18.75" customHeight="1">
      <c r="A107" s="163"/>
    </row>
    <row r="108" spans="1:1" ht="18.75" customHeight="1">
      <c r="A108" s="163"/>
    </row>
    <row r="109" spans="1:1" ht="18.75" customHeight="1">
      <c r="A109" s="163"/>
    </row>
    <row r="110" spans="1:1" ht="18.75" customHeight="1">
      <c r="A110" s="163"/>
    </row>
    <row r="111" spans="1:1" ht="18.75" customHeight="1">
      <c r="A111" s="163"/>
    </row>
    <row r="112" spans="1:1" ht="18.75" customHeight="1">
      <c r="A112" s="163"/>
    </row>
    <row r="113" spans="1:1" ht="18.75" customHeight="1">
      <c r="A113" s="163"/>
    </row>
    <row r="114" spans="1:1" ht="18.75" customHeight="1">
      <c r="A114" s="163"/>
    </row>
    <row r="115" spans="1:1" ht="18.75" customHeight="1">
      <c r="A115" s="163"/>
    </row>
    <row r="116" spans="1:1" ht="18.75" customHeight="1">
      <c r="A116" s="163"/>
    </row>
    <row r="117" spans="1:1" ht="18.75" customHeight="1">
      <c r="A117" s="163"/>
    </row>
    <row r="118" spans="1:1" ht="18.75" customHeight="1">
      <c r="A118" s="163"/>
    </row>
    <row r="119" spans="1:1" ht="18.75" customHeight="1">
      <c r="A119" s="163"/>
    </row>
    <row r="120" spans="1:1" ht="18.75" customHeight="1">
      <c r="A120" s="163"/>
    </row>
    <row r="121" spans="1:1" ht="18.75" customHeight="1">
      <c r="A121" s="163"/>
    </row>
    <row r="122" spans="1:1" ht="18.75" customHeight="1">
      <c r="A122" s="163"/>
    </row>
    <row r="123" spans="1:1" ht="18.75" customHeight="1">
      <c r="A123" s="163"/>
    </row>
    <row r="124" spans="1:1" ht="18.75" customHeight="1">
      <c r="A124" s="163"/>
    </row>
    <row r="125" spans="1:1" ht="18.75" customHeight="1">
      <c r="A125" s="163"/>
    </row>
    <row r="126" spans="1:1" ht="18.75" customHeight="1">
      <c r="A126" s="163"/>
    </row>
    <row r="127" spans="1:1" ht="18.75" customHeight="1">
      <c r="A127" s="163"/>
    </row>
    <row r="128" spans="1:1" ht="18.75" customHeight="1">
      <c r="A128" s="163"/>
    </row>
    <row r="129" spans="1:1" ht="18.75" customHeight="1">
      <c r="A129" s="163"/>
    </row>
    <row r="130" spans="1:1" ht="18.75" customHeight="1">
      <c r="A130" s="163"/>
    </row>
    <row r="131" spans="1:1" ht="18.75" customHeight="1">
      <c r="A131" s="163"/>
    </row>
    <row r="132" spans="1:1" ht="18.75" customHeight="1">
      <c r="A132" s="163"/>
    </row>
    <row r="133" spans="1:1" ht="18.75" customHeight="1">
      <c r="A133" s="163"/>
    </row>
    <row r="134" spans="1:1" ht="18.75" customHeight="1">
      <c r="A134" s="163"/>
    </row>
    <row r="135" spans="1:1" ht="18.75" customHeight="1">
      <c r="A135" s="163"/>
    </row>
    <row r="136" spans="1:1" ht="18.75" customHeight="1">
      <c r="A136" s="163"/>
    </row>
    <row r="137" spans="1:1" ht="18.75" customHeight="1">
      <c r="A137" s="163"/>
    </row>
    <row r="138" spans="1:1" ht="18.75" customHeight="1">
      <c r="A138" s="163"/>
    </row>
    <row r="139" spans="1:1" ht="18.75" customHeight="1">
      <c r="A139" s="163"/>
    </row>
    <row r="140" spans="1:1" ht="18.75" customHeight="1">
      <c r="A140" s="163"/>
    </row>
    <row r="141" spans="1:1" ht="18.75" customHeight="1">
      <c r="A141" s="163"/>
    </row>
    <row r="142" spans="1:1" ht="18.75" customHeight="1">
      <c r="A142" s="163"/>
    </row>
    <row r="143" spans="1:1" ht="18.75" customHeight="1">
      <c r="A143" s="163"/>
    </row>
    <row r="144" spans="1:1" ht="18.75" customHeight="1">
      <c r="A144" s="163"/>
    </row>
    <row r="145" spans="1:1" ht="18.75" customHeight="1">
      <c r="A145" s="163"/>
    </row>
    <row r="146" spans="1:1" ht="18.75" customHeight="1">
      <c r="A146" s="163"/>
    </row>
    <row r="147" spans="1:1" ht="18.75" customHeight="1">
      <c r="A147" s="163"/>
    </row>
    <row r="148" spans="1:1" ht="18.75" customHeight="1">
      <c r="A148" s="163"/>
    </row>
    <row r="149" spans="1:1" ht="18.75" customHeight="1">
      <c r="A149" s="163"/>
    </row>
    <row r="150" spans="1:1" ht="18.75" customHeight="1">
      <c r="A150" s="163"/>
    </row>
    <row r="151" spans="1:1" ht="18.75" customHeight="1">
      <c r="A151" s="163"/>
    </row>
    <row r="152" spans="1:1" ht="18.75" customHeight="1">
      <c r="A152" s="163"/>
    </row>
    <row r="153" spans="1:1" ht="18.75" customHeight="1">
      <c r="A153" s="163"/>
    </row>
    <row r="154" spans="1:1" ht="18.75" customHeight="1">
      <c r="A154" s="163"/>
    </row>
    <row r="155" spans="1:1" ht="18.75" customHeight="1">
      <c r="A155" s="163"/>
    </row>
    <row r="156" spans="1:1" ht="18.75" customHeight="1">
      <c r="A156" s="163"/>
    </row>
    <row r="157" spans="1:1" ht="18.75" customHeight="1">
      <c r="A157" s="163"/>
    </row>
    <row r="158" spans="1:1" ht="18.75" customHeight="1">
      <c r="A158" s="163"/>
    </row>
    <row r="159" spans="1:1" ht="18.75" customHeight="1">
      <c r="A159" s="163"/>
    </row>
    <row r="160" spans="1:1" ht="18.75" customHeight="1">
      <c r="A160" s="163"/>
    </row>
    <row r="161" spans="1:1" ht="18.75" customHeight="1">
      <c r="A161" s="163"/>
    </row>
    <row r="162" spans="1:1" ht="18.75" customHeight="1">
      <c r="A162" s="163"/>
    </row>
    <row r="163" spans="1:1" ht="18.75" customHeight="1">
      <c r="A163" s="163"/>
    </row>
    <row r="164" spans="1:1" ht="18.75" customHeight="1">
      <c r="A164" s="163"/>
    </row>
    <row r="165" spans="1:1" ht="18.75" customHeight="1">
      <c r="A165" s="163"/>
    </row>
    <row r="166" spans="1:1" ht="18.75" customHeight="1">
      <c r="A166" s="163"/>
    </row>
    <row r="167" spans="1:1" ht="18.75" customHeight="1">
      <c r="A167" s="163"/>
    </row>
    <row r="168" spans="1:1" ht="18.75" customHeight="1">
      <c r="A168" s="163"/>
    </row>
    <row r="169" spans="1:1" ht="18.75" customHeight="1">
      <c r="A169" s="163"/>
    </row>
    <row r="170" spans="1:1" ht="18.75" customHeight="1">
      <c r="A170" s="163"/>
    </row>
    <row r="171" spans="1:1" ht="18.75" customHeight="1">
      <c r="A171" s="163"/>
    </row>
    <row r="172" spans="1:1" ht="18.75" customHeight="1">
      <c r="A172" s="163"/>
    </row>
    <row r="173" spans="1:1" ht="18.75" customHeight="1">
      <c r="A173" s="163"/>
    </row>
    <row r="174" spans="1:1" ht="18.75" customHeight="1">
      <c r="A174" s="163"/>
    </row>
    <row r="175" spans="1:1" ht="18.75" customHeight="1">
      <c r="A175" s="163"/>
    </row>
    <row r="176" spans="1:1" ht="18.75" customHeight="1">
      <c r="A176" s="163"/>
    </row>
    <row r="177" spans="1:1" ht="18.75" customHeight="1">
      <c r="A177" s="163"/>
    </row>
    <row r="178" spans="1:1" ht="18.75" customHeight="1">
      <c r="A178" s="163"/>
    </row>
    <row r="179" spans="1:1" ht="18.75" customHeight="1">
      <c r="A179" s="163"/>
    </row>
    <row r="180" spans="1:1" ht="18.75" customHeight="1">
      <c r="A180" s="163"/>
    </row>
    <row r="181" spans="1:1" ht="18.75" customHeight="1">
      <c r="A181" s="163"/>
    </row>
    <row r="182" spans="1:1" ht="18.75" customHeight="1">
      <c r="A182" s="163"/>
    </row>
    <row r="183" spans="1:1" ht="18.75" customHeight="1">
      <c r="A183" s="163"/>
    </row>
    <row r="184" spans="1:1" ht="18.75" customHeight="1">
      <c r="A184" s="163"/>
    </row>
    <row r="185" spans="1:1" ht="18.75" customHeight="1">
      <c r="A185" s="163"/>
    </row>
    <row r="186" spans="1:1" ht="18.75" customHeight="1">
      <c r="A186" s="163"/>
    </row>
    <row r="187" spans="1:1" ht="18.75" customHeight="1">
      <c r="A187" s="163"/>
    </row>
    <row r="188" spans="1:1" ht="18.75" customHeight="1">
      <c r="A188" s="163"/>
    </row>
    <row r="189" spans="1:1" ht="18.75" customHeight="1">
      <c r="A189" s="163"/>
    </row>
    <row r="190" spans="1:1" ht="18.75" customHeight="1">
      <c r="A190" s="163"/>
    </row>
    <row r="191" spans="1:1" ht="18.75" customHeight="1">
      <c r="A191" s="163"/>
    </row>
    <row r="192" spans="1:1" ht="18.75" customHeight="1">
      <c r="A192" s="163"/>
    </row>
    <row r="193" spans="1:1" ht="18.75" customHeight="1">
      <c r="A193" s="163"/>
    </row>
    <row r="194" spans="1:1" ht="18.75" customHeight="1">
      <c r="A194" s="163"/>
    </row>
    <row r="195" spans="1:1" ht="18.75" customHeight="1">
      <c r="A195" s="163"/>
    </row>
    <row r="196" spans="1:1" ht="18.75" customHeight="1">
      <c r="A196" s="163"/>
    </row>
    <row r="197" spans="1:1" ht="18.75" customHeight="1">
      <c r="A197" s="163"/>
    </row>
    <row r="198" spans="1:1" ht="18.75" customHeight="1">
      <c r="A198" s="163"/>
    </row>
    <row r="199" spans="1:1" ht="18.75" customHeight="1">
      <c r="A199" s="163"/>
    </row>
    <row r="200" spans="1:1" ht="18.75" customHeight="1">
      <c r="A200" s="163"/>
    </row>
    <row r="201" spans="1:1" ht="18.75" customHeight="1">
      <c r="A201" s="163"/>
    </row>
    <row r="202" spans="1:1" ht="18.75" customHeight="1">
      <c r="A202" s="163"/>
    </row>
    <row r="203" spans="1:1" ht="18.75" customHeight="1">
      <c r="A203" s="163"/>
    </row>
    <row r="204" spans="1:1" ht="18.75" customHeight="1">
      <c r="A204" s="163"/>
    </row>
    <row r="205" spans="1:1" ht="18.75" customHeight="1">
      <c r="A205" s="163"/>
    </row>
    <row r="206" spans="1:1" ht="18.75" customHeight="1">
      <c r="A206" s="163"/>
    </row>
    <row r="207" spans="1:1" ht="18.75" customHeight="1">
      <c r="A207" s="163"/>
    </row>
    <row r="208" spans="1:1" ht="18.75" customHeight="1">
      <c r="A208" s="163"/>
    </row>
    <row r="209" spans="1:1" ht="18.75" customHeight="1">
      <c r="A209" s="163"/>
    </row>
    <row r="210" spans="1:1" ht="18.75" customHeight="1">
      <c r="A210" s="163"/>
    </row>
    <row r="211" spans="1:1" ht="18.75" customHeight="1">
      <c r="A211" s="163"/>
    </row>
    <row r="212" spans="1:1" ht="18.75" customHeight="1">
      <c r="A212" s="163"/>
    </row>
    <row r="213" spans="1:1" ht="18.75" customHeight="1">
      <c r="A213" s="163"/>
    </row>
    <row r="214" spans="1:1" ht="18.75" customHeight="1">
      <c r="A214" s="163"/>
    </row>
    <row r="215" spans="1:1" ht="18.75" customHeight="1">
      <c r="A215" s="163"/>
    </row>
    <row r="216" spans="1:1" ht="18.75" customHeight="1">
      <c r="A216" s="163"/>
    </row>
    <row r="217" spans="1:1" ht="18.75" customHeight="1">
      <c r="A217" s="163"/>
    </row>
    <row r="218" spans="1:1" ht="18.75" customHeight="1">
      <c r="A218" s="163"/>
    </row>
    <row r="219" spans="1:1" ht="18.75" customHeight="1">
      <c r="A219" s="163"/>
    </row>
    <row r="220" spans="1:1" ht="18.75" customHeight="1">
      <c r="A220" s="163"/>
    </row>
    <row r="221" spans="1:1" ht="18.75" customHeight="1">
      <c r="A221" s="163"/>
    </row>
    <row r="222" spans="1:1" ht="18.75" customHeight="1">
      <c r="A222" s="163"/>
    </row>
    <row r="223" spans="1:1" ht="18.75" customHeight="1">
      <c r="A223" s="163"/>
    </row>
    <row r="224" spans="1:1" ht="18.75" customHeight="1">
      <c r="A224" s="163"/>
    </row>
    <row r="225" spans="1:1" ht="18.75" customHeight="1">
      <c r="A225" s="163"/>
    </row>
    <row r="226" spans="1:1" ht="18.75" customHeight="1">
      <c r="A226" s="163"/>
    </row>
    <row r="227" spans="1:1" ht="18.75" customHeight="1">
      <c r="A227" s="163"/>
    </row>
    <row r="228" spans="1:1" ht="18.75" customHeight="1">
      <c r="A228" s="163"/>
    </row>
    <row r="229" spans="1:1" ht="18.75" customHeight="1">
      <c r="A229" s="163"/>
    </row>
    <row r="230" spans="1:1" ht="18.75" customHeight="1">
      <c r="A230" s="163"/>
    </row>
    <row r="231" spans="1:1" ht="18.75" customHeight="1">
      <c r="A231" s="163"/>
    </row>
    <row r="232" spans="1:1" ht="18.75" customHeight="1">
      <c r="A232" s="163"/>
    </row>
    <row r="233" spans="1:1" ht="18.75" customHeight="1">
      <c r="A233" s="163"/>
    </row>
    <row r="234" spans="1:1" ht="18.75" customHeight="1">
      <c r="A234" s="163"/>
    </row>
    <row r="235" spans="1:1" ht="18.75" customHeight="1">
      <c r="A235" s="163"/>
    </row>
    <row r="236" spans="1:1" ht="18.75" customHeight="1">
      <c r="A236" s="163"/>
    </row>
    <row r="237" spans="1:1" ht="18.75" customHeight="1">
      <c r="A237" s="163"/>
    </row>
    <row r="238" spans="1:1" ht="18.75" customHeight="1">
      <c r="A238" s="163"/>
    </row>
    <row r="239" spans="1:1" ht="18.75" customHeight="1">
      <c r="A239" s="163"/>
    </row>
    <row r="240" spans="1:1" ht="18.75" customHeight="1">
      <c r="A240" s="163"/>
    </row>
    <row r="241" spans="1:1" ht="18.75" customHeight="1">
      <c r="A241" s="163"/>
    </row>
    <row r="242" spans="1:1" ht="18.75" customHeight="1">
      <c r="A242" s="163"/>
    </row>
    <row r="243" spans="1:1" ht="18.75" customHeight="1">
      <c r="A243" s="163"/>
    </row>
    <row r="244" spans="1:1" ht="18.75" customHeight="1">
      <c r="A244" s="163"/>
    </row>
    <row r="245" spans="1:1" ht="18.75" customHeight="1">
      <c r="A245" s="163"/>
    </row>
    <row r="246" spans="1:1" ht="18.75" customHeight="1">
      <c r="A246" s="163"/>
    </row>
    <row r="247" spans="1:1" ht="18.75" customHeight="1">
      <c r="A247" s="163"/>
    </row>
    <row r="248" spans="1:1" ht="18.75" customHeight="1">
      <c r="A248" s="163"/>
    </row>
    <row r="249" spans="1:1" ht="18.75" customHeight="1">
      <c r="A249" s="163"/>
    </row>
    <row r="250" spans="1:1" ht="18.75" customHeight="1">
      <c r="A250" s="163"/>
    </row>
    <row r="251" spans="1:1" ht="18.75" customHeight="1">
      <c r="A251" s="163"/>
    </row>
    <row r="252" spans="1:1" ht="18.75" customHeight="1">
      <c r="A252" s="163"/>
    </row>
    <row r="253" spans="1:1" ht="18.75" customHeight="1">
      <c r="A253" s="163"/>
    </row>
    <row r="254" spans="1:1" ht="18.75" customHeight="1">
      <c r="A254" s="163"/>
    </row>
    <row r="255" spans="1:1" ht="18.75" customHeight="1">
      <c r="A255" s="163"/>
    </row>
    <row r="256" spans="1:1" ht="18.75" customHeight="1">
      <c r="A256" s="163"/>
    </row>
    <row r="257" spans="1:1" ht="18.75" customHeight="1">
      <c r="A257" s="163"/>
    </row>
    <row r="258" spans="1:1" ht="18.75" customHeight="1">
      <c r="A258" s="163"/>
    </row>
    <row r="259" spans="1:1" ht="18.75" customHeight="1">
      <c r="A259" s="163"/>
    </row>
    <row r="260" spans="1:1" ht="18.75" customHeight="1">
      <c r="A260" s="163"/>
    </row>
    <row r="261" spans="1:1" ht="18.75" customHeight="1">
      <c r="A261" s="163"/>
    </row>
    <row r="262" spans="1:1" ht="18.75" customHeight="1">
      <c r="A262" s="163"/>
    </row>
    <row r="263" spans="1:1" ht="18.75" customHeight="1">
      <c r="A263" s="163"/>
    </row>
    <row r="264" spans="1:1" ht="18.75" customHeight="1">
      <c r="A264" s="163"/>
    </row>
    <row r="265" spans="1:1" ht="18.75" customHeight="1">
      <c r="A265" s="163"/>
    </row>
    <row r="266" spans="1:1" ht="18.75" customHeight="1">
      <c r="A266" s="163"/>
    </row>
    <row r="267" spans="1:1" ht="18.75" customHeight="1">
      <c r="A267" s="163"/>
    </row>
    <row r="268" spans="1:1" ht="18.75" customHeight="1">
      <c r="A268" s="163"/>
    </row>
    <row r="269" spans="1:1" ht="18.75" customHeight="1">
      <c r="A269" s="163"/>
    </row>
    <row r="270" spans="1:1" ht="18.75" customHeight="1">
      <c r="A270" s="163"/>
    </row>
    <row r="271" spans="1:1" ht="18.75" customHeight="1">
      <c r="A271" s="163"/>
    </row>
    <row r="272" spans="1:1" ht="18.75" customHeight="1">
      <c r="A272" s="163"/>
    </row>
    <row r="273" spans="1:1" ht="18.75" customHeight="1">
      <c r="A273" s="163"/>
    </row>
    <row r="274" spans="1:1" ht="18.75" customHeight="1">
      <c r="A274" s="163"/>
    </row>
    <row r="275" spans="1:1" ht="18.75" customHeight="1">
      <c r="A275" s="163"/>
    </row>
    <row r="276" spans="1:1" ht="18.75" customHeight="1">
      <c r="A276" s="163"/>
    </row>
    <row r="277" spans="1:1" ht="18.75" customHeight="1">
      <c r="A277" s="163"/>
    </row>
    <row r="278" spans="1:1" ht="18.75" customHeight="1">
      <c r="A278" s="163"/>
    </row>
    <row r="279" spans="1:1" ht="18.75" customHeight="1">
      <c r="A279" s="163"/>
    </row>
    <row r="280" spans="1:1" ht="18.75" customHeight="1">
      <c r="A280" s="163"/>
    </row>
    <row r="281" spans="1:1" ht="18.75" customHeight="1">
      <c r="A281" s="163"/>
    </row>
    <row r="282" spans="1:1" ht="18.75" customHeight="1">
      <c r="A282" s="163"/>
    </row>
    <row r="283" spans="1:1" ht="18.75" customHeight="1">
      <c r="A283" s="163"/>
    </row>
    <row r="284" spans="1:1" ht="18.75" customHeight="1">
      <c r="A284" s="163"/>
    </row>
    <row r="285" spans="1:1" ht="18.75" customHeight="1">
      <c r="A285" s="163"/>
    </row>
    <row r="286" spans="1:1" ht="18.75" customHeight="1">
      <c r="A286" s="163"/>
    </row>
    <row r="287" spans="1:1" ht="18.75" customHeight="1">
      <c r="A287" s="163"/>
    </row>
    <row r="288" spans="1:1" ht="18.75" customHeight="1">
      <c r="A288" s="163"/>
    </row>
    <row r="289" spans="1:1" ht="18.75" customHeight="1">
      <c r="A289" s="163"/>
    </row>
    <row r="290" spans="1:1" ht="18.75" customHeight="1">
      <c r="A290" s="163"/>
    </row>
    <row r="291" spans="1:1" ht="18.75" customHeight="1">
      <c r="A291" s="163"/>
    </row>
    <row r="292" spans="1:1" ht="18.75" customHeight="1">
      <c r="A292" s="163"/>
    </row>
    <row r="293" spans="1:1" ht="18.75" customHeight="1">
      <c r="A293" s="163"/>
    </row>
    <row r="294" spans="1:1" ht="18.75" customHeight="1">
      <c r="A294" s="163"/>
    </row>
    <row r="295" spans="1:1" ht="18.75" customHeight="1">
      <c r="A295" s="163"/>
    </row>
    <row r="296" spans="1:1" ht="18.75" customHeight="1">
      <c r="A296" s="163"/>
    </row>
    <row r="297" spans="1:1" ht="18.75" customHeight="1">
      <c r="A297" s="163"/>
    </row>
    <row r="298" spans="1:1" ht="18.75" customHeight="1">
      <c r="A298" s="163"/>
    </row>
    <row r="299" spans="1:1" ht="18.75" customHeight="1">
      <c r="A299" s="163"/>
    </row>
    <row r="300" spans="1:1" ht="18.75" customHeight="1">
      <c r="A300" s="163"/>
    </row>
    <row r="301" spans="1:1" ht="18.75" customHeight="1">
      <c r="A301" s="163"/>
    </row>
    <row r="302" spans="1:1" ht="18.75" customHeight="1">
      <c r="A302" s="163"/>
    </row>
    <row r="303" spans="1:1" ht="18.75" customHeight="1">
      <c r="A303" s="163"/>
    </row>
    <row r="304" spans="1:1" ht="18.75" customHeight="1">
      <c r="A304" s="163"/>
    </row>
    <row r="305" spans="1:1" ht="18.75" customHeight="1">
      <c r="A305" s="163"/>
    </row>
    <row r="306" spans="1:1" ht="18.75" customHeight="1">
      <c r="A306" s="163"/>
    </row>
    <row r="307" spans="1:1" ht="18.75" customHeight="1">
      <c r="A307" s="163"/>
    </row>
    <row r="308" spans="1:1" ht="18.75" customHeight="1">
      <c r="A308" s="163"/>
    </row>
    <row r="309" spans="1:1" ht="18.75" customHeight="1">
      <c r="A309" s="163"/>
    </row>
    <row r="310" spans="1:1" ht="18.75" customHeight="1">
      <c r="A310" s="163"/>
    </row>
    <row r="311" spans="1:1" ht="18.75" customHeight="1">
      <c r="A311" s="163"/>
    </row>
    <row r="312" spans="1:1" ht="18.75" customHeight="1">
      <c r="A312" s="163"/>
    </row>
    <row r="313" spans="1:1" ht="18.75" customHeight="1">
      <c r="A313" s="163"/>
    </row>
    <row r="314" spans="1:1" ht="18.75" customHeight="1">
      <c r="A314" s="163"/>
    </row>
    <row r="315" spans="1:1" ht="18.75" customHeight="1">
      <c r="A315" s="163"/>
    </row>
    <row r="316" spans="1:1" ht="18.75" customHeight="1">
      <c r="A316" s="163"/>
    </row>
    <row r="317" spans="1:1" ht="18.75" customHeight="1">
      <c r="A317" s="163"/>
    </row>
    <row r="318" spans="1:1" ht="18.75" customHeight="1">
      <c r="A318" s="163"/>
    </row>
    <row r="319" spans="1:1" ht="18.75" customHeight="1">
      <c r="A319" s="163"/>
    </row>
    <row r="320" spans="1:1" ht="18.75" customHeight="1">
      <c r="A320" s="163"/>
    </row>
    <row r="321" spans="1:1" ht="18.75" customHeight="1">
      <c r="A321" s="163"/>
    </row>
    <row r="322" spans="1:1" ht="18.75" customHeight="1">
      <c r="A322" s="163"/>
    </row>
    <row r="323" spans="1:1" ht="18.75" customHeight="1">
      <c r="A323" s="163"/>
    </row>
    <row r="324" spans="1:1" ht="18.75" customHeight="1">
      <c r="A324" s="163"/>
    </row>
    <row r="325" spans="1:1" ht="18.75" customHeight="1">
      <c r="A325" s="163"/>
    </row>
    <row r="326" spans="1:1" ht="18.75" customHeight="1">
      <c r="A326" s="163"/>
    </row>
    <row r="327" spans="1:1" ht="18.75" customHeight="1">
      <c r="A327" s="163"/>
    </row>
    <row r="328" spans="1:1" ht="18.75" customHeight="1">
      <c r="A328" s="163"/>
    </row>
    <row r="329" spans="1:1" ht="18.75" customHeight="1">
      <c r="A329" s="163"/>
    </row>
    <row r="330" spans="1:1" ht="18.75" customHeight="1">
      <c r="A330" s="163"/>
    </row>
    <row r="331" spans="1:1" ht="18.75" customHeight="1">
      <c r="A331" s="163"/>
    </row>
    <row r="332" spans="1:1" ht="18.75" customHeight="1">
      <c r="A332" s="163"/>
    </row>
    <row r="333" spans="1:1" ht="18.75" customHeight="1">
      <c r="A333" s="163"/>
    </row>
    <row r="334" spans="1:1" ht="18.75" customHeight="1">
      <c r="A334" s="163"/>
    </row>
    <row r="335" spans="1:1" ht="18.75" customHeight="1">
      <c r="A335" s="163"/>
    </row>
    <row r="336" spans="1:1" ht="18.75" customHeight="1">
      <c r="A336" s="163"/>
    </row>
    <row r="337" spans="1:1" ht="18.75" customHeight="1">
      <c r="A337" s="163"/>
    </row>
    <row r="338" spans="1:1" ht="18.75" customHeight="1">
      <c r="A338" s="163"/>
    </row>
    <row r="339" spans="1:1" ht="18.75" customHeight="1">
      <c r="A339" s="163"/>
    </row>
    <row r="340" spans="1:1" ht="18.75" customHeight="1">
      <c r="A340" s="163"/>
    </row>
    <row r="341" spans="1:1" ht="18.75" customHeight="1">
      <c r="A341" s="163"/>
    </row>
    <row r="342" spans="1:1" ht="18.75" customHeight="1">
      <c r="A342" s="163"/>
    </row>
    <row r="343" spans="1:1" ht="18.75" customHeight="1">
      <c r="A343" s="163"/>
    </row>
    <row r="344" spans="1:1" ht="18.75" customHeight="1">
      <c r="A344" s="163"/>
    </row>
    <row r="345" spans="1:1" ht="18.75" customHeight="1">
      <c r="A345" s="163"/>
    </row>
    <row r="346" spans="1:1" ht="18.75" customHeight="1">
      <c r="A346" s="163"/>
    </row>
    <row r="347" spans="1:1" ht="18.75" customHeight="1">
      <c r="A347" s="163"/>
    </row>
    <row r="348" spans="1:1" ht="18.75" customHeight="1">
      <c r="A348" s="163"/>
    </row>
    <row r="349" spans="1:1" ht="18.75" customHeight="1">
      <c r="A349" s="163"/>
    </row>
    <row r="350" spans="1:1" ht="18.75" customHeight="1">
      <c r="A350" s="163"/>
    </row>
    <row r="351" spans="1:1" ht="18.75" customHeight="1">
      <c r="A351" s="163"/>
    </row>
    <row r="352" spans="1:1" ht="18.75" customHeight="1">
      <c r="A352" s="163"/>
    </row>
    <row r="353" spans="1:1" ht="18.75" customHeight="1">
      <c r="A353" s="163"/>
    </row>
    <row r="354" spans="1:1" ht="18.75" customHeight="1">
      <c r="A354" s="163"/>
    </row>
    <row r="355" spans="1:1" ht="18.75" customHeight="1">
      <c r="A355" s="163"/>
    </row>
    <row r="356" spans="1:1" ht="18.75" customHeight="1">
      <c r="A356" s="163"/>
    </row>
    <row r="357" spans="1:1" ht="18.75" customHeight="1">
      <c r="A357" s="163"/>
    </row>
    <row r="358" spans="1:1" ht="18.75" customHeight="1">
      <c r="A358" s="163"/>
    </row>
    <row r="359" spans="1:1" ht="18.75" customHeight="1">
      <c r="A359" s="163"/>
    </row>
    <row r="360" spans="1:1" ht="18.75" customHeight="1">
      <c r="A360" s="163"/>
    </row>
    <row r="361" spans="1:1" ht="18.75" customHeight="1">
      <c r="A361" s="163"/>
    </row>
    <row r="362" spans="1:1" ht="18.75" customHeight="1">
      <c r="A362" s="163"/>
    </row>
    <row r="363" spans="1:1" ht="18.75" customHeight="1">
      <c r="A363" s="163"/>
    </row>
    <row r="364" spans="1:1" ht="18.75" customHeight="1">
      <c r="A364" s="163"/>
    </row>
    <row r="365" spans="1:1" ht="18.75" customHeight="1">
      <c r="A365" s="163"/>
    </row>
    <row r="366" spans="1:1" ht="18.75" customHeight="1">
      <c r="A366" s="163"/>
    </row>
    <row r="367" spans="1:1" ht="18.75" customHeight="1">
      <c r="A367" s="163"/>
    </row>
    <row r="368" spans="1:1" ht="18.75" customHeight="1">
      <c r="A368" s="163"/>
    </row>
    <row r="369" spans="1:1" ht="18.75" customHeight="1">
      <c r="A369" s="163"/>
    </row>
    <row r="370" spans="1:1" ht="18.75" customHeight="1">
      <c r="A370" s="163"/>
    </row>
    <row r="371" spans="1:1" ht="18.75" customHeight="1">
      <c r="A371" s="163"/>
    </row>
    <row r="372" spans="1:1" ht="18.75" customHeight="1">
      <c r="A372" s="163"/>
    </row>
    <row r="373" spans="1:1" ht="18.75" customHeight="1">
      <c r="A373" s="163"/>
    </row>
    <row r="374" spans="1:1" ht="18.75" customHeight="1">
      <c r="A374" s="163"/>
    </row>
    <row r="375" spans="1:1" ht="18.75" customHeight="1">
      <c r="A375" s="163"/>
    </row>
    <row r="376" spans="1:1" ht="18.75" customHeight="1">
      <c r="A376" s="163"/>
    </row>
    <row r="377" spans="1:1" ht="18.75" customHeight="1">
      <c r="A377" s="163"/>
    </row>
    <row r="378" spans="1:1" ht="18.75" customHeight="1">
      <c r="A378" s="163"/>
    </row>
    <row r="379" spans="1:1" ht="18.75" customHeight="1">
      <c r="A379" s="163"/>
    </row>
    <row r="380" spans="1:1" ht="18.75" customHeight="1">
      <c r="A380" s="163"/>
    </row>
    <row r="381" spans="1:1" ht="18.75" customHeight="1">
      <c r="A381" s="163"/>
    </row>
    <row r="382" spans="1:1" ht="18.75" customHeight="1">
      <c r="A382" s="163"/>
    </row>
    <row r="383" spans="1:1" ht="18.75" customHeight="1">
      <c r="A383" s="163"/>
    </row>
    <row r="384" spans="1:1" ht="18.75" customHeight="1">
      <c r="A384" s="163"/>
    </row>
    <row r="385" spans="1:1" ht="18.75" customHeight="1">
      <c r="A385" s="163"/>
    </row>
    <row r="386" spans="1:1" ht="18.75" customHeight="1">
      <c r="A386" s="163"/>
    </row>
    <row r="387" spans="1:1" ht="18.75" customHeight="1">
      <c r="A387" s="163"/>
    </row>
    <row r="388" spans="1:1" ht="18.75" customHeight="1">
      <c r="A388" s="163"/>
    </row>
    <row r="389" spans="1:1" ht="18.75" customHeight="1">
      <c r="A389" s="163"/>
    </row>
    <row r="390" spans="1:1" ht="18.75" customHeight="1">
      <c r="A390" s="163"/>
    </row>
    <row r="391" spans="1:1" ht="18.75" customHeight="1">
      <c r="A391" s="163"/>
    </row>
    <row r="392" spans="1:1" ht="18.75" customHeight="1">
      <c r="A392" s="163"/>
    </row>
    <row r="393" spans="1:1" ht="18.75" customHeight="1">
      <c r="A393" s="163"/>
    </row>
    <row r="394" spans="1:1" ht="18.75" customHeight="1">
      <c r="A394" s="163"/>
    </row>
    <row r="395" spans="1:1" ht="18.75" customHeight="1">
      <c r="A395" s="163"/>
    </row>
    <row r="396" spans="1:1" ht="18.75" customHeight="1">
      <c r="A396" s="163"/>
    </row>
    <row r="397" spans="1:1" ht="18.75" customHeight="1">
      <c r="A397" s="163"/>
    </row>
    <row r="398" spans="1:1" ht="18.75" customHeight="1">
      <c r="A398" s="163"/>
    </row>
    <row r="399" spans="1:1" ht="18.75" customHeight="1">
      <c r="A399" s="163"/>
    </row>
    <row r="400" spans="1:1" ht="18.75" customHeight="1">
      <c r="A400" s="163"/>
    </row>
    <row r="401" spans="1:1" ht="18.75" customHeight="1">
      <c r="A401" s="163"/>
    </row>
    <row r="402" spans="1:1" ht="18.75" customHeight="1">
      <c r="A402" s="163"/>
    </row>
    <row r="403" spans="1:1" ht="18.75" customHeight="1">
      <c r="A403" s="163"/>
    </row>
    <row r="404" spans="1:1" ht="18.75" customHeight="1">
      <c r="A404" s="163"/>
    </row>
    <row r="405" spans="1:1" ht="18.75" customHeight="1">
      <c r="A405" s="163"/>
    </row>
    <row r="406" spans="1:1" ht="18.75" customHeight="1">
      <c r="A406" s="163"/>
    </row>
    <row r="407" spans="1:1" ht="18.75" customHeight="1">
      <c r="A407" s="163"/>
    </row>
    <row r="408" spans="1:1" ht="18.75" customHeight="1">
      <c r="A408" s="163"/>
    </row>
    <row r="409" spans="1:1" ht="18.75" customHeight="1">
      <c r="A409" s="163"/>
    </row>
    <row r="410" spans="1:1" ht="18.75" customHeight="1">
      <c r="A410" s="163"/>
    </row>
    <row r="411" spans="1:1" ht="18.75" customHeight="1">
      <c r="A411" s="163"/>
    </row>
    <row r="412" spans="1:1" ht="18.75" customHeight="1">
      <c r="A412" s="163"/>
    </row>
    <row r="413" spans="1:1" ht="18.75" customHeight="1">
      <c r="A413" s="163"/>
    </row>
    <row r="414" spans="1:1" ht="18.75" customHeight="1">
      <c r="A414" s="163"/>
    </row>
    <row r="415" spans="1:1" ht="18.75" customHeight="1">
      <c r="A415" s="163"/>
    </row>
    <row r="416" spans="1:1" ht="18.75" customHeight="1">
      <c r="A416" s="163"/>
    </row>
    <row r="417" spans="1:1" ht="18.75" customHeight="1">
      <c r="A417" s="163"/>
    </row>
    <row r="418" spans="1:1" ht="18.75" customHeight="1">
      <c r="A418" s="163"/>
    </row>
    <row r="419" spans="1:1" ht="18.75" customHeight="1">
      <c r="A419" s="163"/>
    </row>
    <row r="420" spans="1:1" ht="18.75" customHeight="1">
      <c r="A420" s="163"/>
    </row>
    <row r="421" spans="1:1" ht="18.75" customHeight="1">
      <c r="A421" s="163"/>
    </row>
    <row r="422" spans="1:1" ht="18.75" customHeight="1">
      <c r="A422" s="163"/>
    </row>
    <row r="423" spans="1:1" ht="18.75" customHeight="1">
      <c r="A423" s="163"/>
    </row>
    <row r="424" spans="1:1" ht="18.75" customHeight="1">
      <c r="A424" s="163"/>
    </row>
    <row r="425" spans="1:1" ht="18.75" customHeight="1">
      <c r="A425" s="163"/>
    </row>
    <row r="426" spans="1:1" ht="18.75" customHeight="1">
      <c r="A426" s="163"/>
    </row>
    <row r="427" spans="1:1" ht="18.75" customHeight="1">
      <c r="A427" s="163"/>
    </row>
    <row r="428" spans="1:1" ht="18.75" customHeight="1">
      <c r="A428" s="163"/>
    </row>
    <row r="429" spans="1:1" ht="18.75" customHeight="1">
      <c r="A429" s="163"/>
    </row>
    <row r="430" spans="1:1" ht="18.75" customHeight="1">
      <c r="A430" s="163"/>
    </row>
    <row r="431" spans="1:1" ht="18.75" customHeight="1">
      <c r="A431" s="163"/>
    </row>
    <row r="432" spans="1:1" ht="18.75" customHeight="1">
      <c r="A432" s="163"/>
    </row>
    <row r="433" spans="1:1" ht="18.75" customHeight="1">
      <c r="A433" s="163"/>
    </row>
    <row r="434" spans="1:1" ht="18.75" customHeight="1">
      <c r="A434" s="163"/>
    </row>
    <row r="435" spans="1:1" ht="18.75" customHeight="1">
      <c r="A435" s="163"/>
    </row>
    <row r="436" spans="1:1" ht="18.75" customHeight="1">
      <c r="A436" s="163"/>
    </row>
    <row r="437" spans="1:1" ht="18.75" customHeight="1">
      <c r="A437" s="163"/>
    </row>
    <row r="438" spans="1:1" ht="18.75" customHeight="1">
      <c r="A438" s="163"/>
    </row>
    <row r="439" spans="1:1" ht="18.75" customHeight="1">
      <c r="A439" s="163"/>
    </row>
    <row r="440" spans="1:1" ht="18.75" customHeight="1">
      <c r="A440" s="163"/>
    </row>
    <row r="441" spans="1:1" ht="18.75" customHeight="1">
      <c r="A441" s="163"/>
    </row>
    <row r="442" spans="1:1" ht="18.75" customHeight="1">
      <c r="A442" s="163"/>
    </row>
    <row r="443" spans="1:1" ht="18.75" customHeight="1">
      <c r="A443" s="163"/>
    </row>
    <row r="444" spans="1:1" ht="18.75" customHeight="1">
      <c r="A444" s="163"/>
    </row>
    <row r="445" spans="1:1" ht="18.75" customHeight="1">
      <c r="A445" s="163"/>
    </row>
    <row r="446" spans="1:1" ht="18.75" customHeight="1">
      <c r="A446" s="163"/>
    </row>
    <row r="447" spans="1:1" ht="18.75" customHeight="1">
      <c r="A447" s="163"/>
    </row>
    <row r="448" spans="1:1" ht="18.75" customHeight="1">
      <c r="A448" s="163"/>
    </row>
    <row r="449" spans="1:1" ht="18.75" customHeight="1">
      <c r="A449" s="163"/>
    </row>
    <row r="450" spans="1:1" ht="18.75" customHeight="1">
      <c r="A450" s="163"/>
    </row>
    <row r="451" spans="1:1" ht="18.75" customHeight="1">
      <c r="A451" s="163"/>
    </row>
    <row r="452" spans="1:1" ht="18.75" customHeight="1">
      <c r="A452" s="163"/>
    </row>
    <row r="453" spans="1:1" ht="18.75" customHeight="1">
      <c r="A453" s="163"/>
    </row>
    <row r="454" spans="1:1" ht="18.75" customHeight="1">
      <c r="A454" s="163"/>
    </row>
    <row r="455" spans="1:1" ht="18.75" customHeight="1">
      <c r="A455" s="163"/>
    </row>
    <row r="456" spans="1:1" ht="18.75" customHeight="1">
      <c r="A456" s="163"/>
    </row>
    <row r="457" spans="1:1" ht="18.75" customHeight="1">
      <c r="A457" s="163"/>
    </row>
    <row r="458" spans="1:1" ht="18.75" customHeight="1">
      <c r="A458" s="163"/>
    </row>
    <row r="459" spans="1:1" ht="18.75" customHeight="1">
      <c r="A459" s="163"/>
    </row>
    <row r="460" spans="1:1" ht="18.75" customHeight="1">
      <c r="A460" s="163"/>
    </row>
    <row r="461" spans="1:1" ht="18.75" customHeight="1">
      <c r="A461" s="163"/>
    </row>
    <row r="462" spans="1:1" ht="18.75" customHeight="1">
      <c r="A462" s="163"/>
    </row>
    <row r="463" spans="1:1" ht="18.75" customHeight="1">
      <c r="A463" s="163"/>
    </row>
    <row r="464" spans="1:1" ht="18.75" customHeight="1">
      <c r="A464" s="163"/>
    </row>
    <row r="465" spans="1:1" ht="18.75" customHeight="1">
      <c r="A465" s="163"/>
    </row>
    <row r="466" spans="1:1" ht="18.75" customHeight="1">
      <c r="A466" s="163"/>
    </row>
    <row r="467" spans="1:1" ht="18.75" customHeight="1">
      <c r="A467" s="163"/>
    </row>
    <row r="468" spans="1:1" ht="18.75" customHeight="1">
      <c r="A468" s="163"/>
    </row>
    <row r="469" spans="1:1" ht="18.75" customHeight="1">
      <c r="A469" s="163"/>
    </row>
    <row r="470" spans="1:1" ht="18.75" customHeight="1">
      <c r="A470" s="163"/>
    </row>
    <row r="471" spans="1:1" ht="18.75" customHeight="1">
      <c r="A471" s="163"/>
    </row>
    <row r="472" spans="1:1" ht="18.75" customHeight="1">
      <c r="A472" s="163"/>
    </row>
    <row r="473" spans="1:1" ht="18.75" customHeight="1">
      <c r="A473" s="163"/>
    </row>
    <row r="474" spans="1:1" ht="18.75" customHeight="1">
      <c r="A474" s="163"/>
    </row>
    <row r="475" spans="1:1" ht="18.75" customHeight="1">
      <c r="A475" s="163"/>
    </row>
    <row r="476" spans="1:1" ht="18.75" customHeight="1">
      <c r="A476" s="163"/>
    </row>
    <row r="477" spans="1:1" ht="18.75" customHeight="1">
      <c r="A477" s="163"/>
    </row>
    <row r="478" spans="1:1" ht="18.75" customHeight="1">
      <c r="A478" s="163"/>
    </row>
    <row r="479" spans="1:1" ht="18.75" customHeight="1">
      <c r="A479" s="163"/>
    </row>
    <row r="480" spans="1:1" ht="18.75" customHeight="1">
      <c r="A480" s="163"/>
    </row>
    <row r="481" spans="1:1" ht="18.75" customHeight="1">
      <c r="A481" s="163"/>
    </row>
    <row r="482" spans="1:1" ht="18.75" customHeight="1">
      <c r="A482" s="163"/>
    </row>
    <row r="483" spans="1:1" ht="18.75" customHeight="1">
      <c r="A483" s="163"/>
    </row>
    <row r="484" spans="1:1" ht="18.75" customHeight="1">
      <c r="A484" s="163"/>
    </row>
    <row r="485" spans="1:1" ht="18.75" customHeight="1">
      <c r="A485" s="163"/>
    </row>
    <row r="486" spans="1:1" ht="18.75" customHeight="1">
      <c r="A486" s="163"/>
    </row>
    <row r="487" spans="1:1" ht="18.75" customHeight="1">
      <c r="A487" s="163"/>
    </row>
    <row r="488" spans="1:1" ht="18.75" customHeight="1">
      <c r="A488" s="163"/>
    </row>
    <row r="489" spans="1:1" ht="18.75" customHeight="1">
      <c r="A489" s="163"/>
    </row>
    <row r="490" spans="1:1" ht="18.75" customHeight="1">
      <c r="A490" s="163"/>
    </row>
    <row r="491" spans="1:1" ht="18.75" customHeight="1">
      <c r="A491" s="163"/>
    </row>
    <row r="492" spans="1:1" ht="18.75" customHeight="1">
      <c r="A492" s="163"/>
    </row>
    <row r="493" spans="1:1" ht="18.75" customHeight="1">
      <c r="A493" s="163"/>
    </row>
    <row r="494" spans="1:1" ht="18.75" customHeight="1">
      <c r="A494" s="163"/>
    </row>
    <row r="495" spans="1:1" ht="18.75" customHeight="1">
      <c r="A495" s="163"/>
    </row>
    <row r="496" spans="1:1" ht="18.75" customHeight="1">
      <c r="A496" s="163"/>
    </row>
    <row r="497" spans="1:1" ht="18.75" customHeight="1">
      <c r="A497" s="163"/>
    </row>
    <row r="498" spans="1:1" ht="18.75" customHeight="1">
      <c r="A498" s="163"/>
    </row>
    <row r="499" spans="1:1" ht="18.75" customHeight="1">
      <c r="A499" s="163"/>
    </row>
    <row r="500" spans="1:1" ht="18.75" customHeight="1">
      <c r="A500" s="163"/>
    </row>
    <row r="501" spans="1:1" ht="18.75" customHeight="1">
      <c r="A501" s="163"/>
    </row>
    <row r="502" spans="1:1" ht="18.75" customHeight="1">
      <c r="A502" s="163"/>
    </row>
    <row r="503" spans="1:1" ht="18.75" customHeight="1">
      <c r="A503" s="163"/>
    </row>
    <row r="504" spans="1:1" ht="18.75" customHeight="1">
      <c r="A504" s="163"/>
    </row>
    <row r="505" spans="1:1" ht="18.75" customHeight="1">
      <c r="A505" s="163"/>
    </row>
    <row r="506" spans="1:1" ht="18.75" customHeight="1">
      <c r="A506" s="163"/>
    </row>
    <row r="507" spans="1:1" ht="18.75" customHeight="1">
      <c r="A507" s="163"/>
    </row>
    <row r="508" spans="1:1" ht="18.75" customHeight="1">
      <c r="A508" s="163"/>
    </row>
    <row r="509" spans="1:1" ht="18.75" customHeight="1">
      <c r="A509" s="163"/>
    </row>
    <row r="510" spans="1:1" ht="18.75" customHeight="1">
      <c r="A510" s="163"/>
    </row>
    <row r="511" spans="1:1" ht="18.75" customHeight="1">
      <c r="A511" s="163"/>
    </row>
    <row r="512" spans="1:1" ht="18.75" customHeight="1">
      <c r="A512" s="163"/>
    </row>
    <row r="513" spans="1:1" ht="18.75" customHeight="1">
      <c r="A513" s="163"/>
    </row>
    <row r="514" spans="1:1" ht="18.75" customHeight="1">
      <c r="A514" s="163"/>
    </row>
    <row r="515" spans="1:1" ht="18.75" customHeight="1">
      <c r="A515" s="163"/>
    </row>
    <row r="516" spans="1:1" ht="18.75" customHeight="1">
      <c r="A516" s="163"/>
    </row>
    <row r="517" spans="1:1" ht="18.75" customHeight="1">
      <c r="A517" s="163"/>
    </row>
    <row r="518" spans="1:1" ht="18.75" customHeight="1">
      <c r="A518" s="163"/>
    </row>
    <row r="519" spans="1:1" ht="18.75" customHeight="1">
      <c r="A519" s="163"/>
    </row>
    <row r="520" spans="1:1" ht="18.75" customHeight="1">
      <c r="A520" s="163"/>
    </row>
    <row r="521" spans="1:1" ht="18.75" customHeight="1">
      <c r="A521" s="163"/>
    </row>
    <row r="522" spans="1:1" ht="18.75" customHeight="1">
      <c r="A522" s="163"/>
    </row>
    <row r="523" spans="1:1" ht="18.75" customHeight="1">
      <c r="A523" s="163"/>
    </row>
    <row r="524" spans="1:1" ht="18.75" customHeight="1">
      <c r="A524" s="163"/>
    </row>
    <row r="525" spans="1:1" ht="18.75" customHeight="1">
      <c r="A525" s="163"/>
    </row>
    <row r="526" spans="1:1" ht="18.75" customHeight="1">
      <c r="A526" s="163"/>
    </row>
    <row r="527" spans="1:1" ht="18.75" customHeight="1">
      <c r="A527" s="163"/>
    </row>
    <row r="528" spans="1:1" ht="18.75" customHeight="1">
      <c r="A528" s="163"/>
    </row>
    <row r="529" spans="1:1" ht="18.75" customHeight="1">
      <c r="A529" s="163"/>
    </row>
    <row r="530" spans="1:1" ht="18.75" customHeight="1">
      <c r="A530" s="163"/>
    </row>
    <row r="531" spans="1:1" ht="18.75" customHeight="1">
      <c r="A531" s="163"/>
    </row>
    <row r="532" spans="1:1" ht="18.75" customHeight="1">
      <c r="A532" s="163"/>
    </row>
    <row r="533" spans="1:1" ht="18.75" customHeight="1">
      <c r="A533" s="163"/>
    </row>
    <row r="534" spans="1:1" ht="18.75" customHeight="1">
      <c r="A534" s="163"/>
    </row>
    <row r="535" spans="1:1" ht="18.75" customHeight="1">
      <c r="A535" s="163"/>
    </row>
    <row r="536" spans="1:1" ht="18.75" customHeight="1">
      <c r="A536" s="163"/>
    </row>
    <row r="537" spans="1:1" ht="18.75" customHeight="1">
      <c r="A537" s="163"/>
    </row>
    <row r="538" spans="1:1" ht="18.75" customHeight="1">
      <c r="A538" s="163"/>
    </row>
    <row r="539" spans="1:1" ht="18.75" customHeight="1">
      <c r="A539" s="163"/>
    </row>
    <row r="540" spans="1:1" ht="18.75" customHeight="1">
      <c r="A540" s="163"/>
    </row>
    <row r="541" spans="1:1" ht="18.75" customHeight="1">
      <c r="A541" s="163"/>
    </row>
    <row r="542" spans="1:1" ht="18.75" customHeight="1">
      <c r="A542" s="163"/>
    </row>
    <row r="543" spans="1:1" ht="18.75" customHeight="1">
      <c r="A543" s="163"/>
    </row>
    <row r="544" spans="1:1" ht="18.75" customHeight="1">
      <c r="A544" s="163"/>
    </row>
    <row r="545" spans="1:1" ht="18.75" customHeight="1">
      <c r="A545" s="163"/>
    </row>
    <row r="546" spans="1:1" ht="18.75" customHeight="1">
      <c r="A546" s="163"/>
    </row>
    <row r="547" spans="1:1" ht="18.75" customHeight="1">
      <c r="A547" s="163"/>
    </row>
    <row r="548" spans="1:1" ht="18.75" customHeight="1">
      <c r="A548" s="163"/>
    </row>
    <row r="549" spans="1:1" ht="18.75" customHeight="1">
      <c r="A549" s="163"/>
    </row>
    <row r="550" spans="1:1" ht="18.75" customHeight="1">
      <c r="A550" s="163"/>
    </row>
    <row r="551" spans="1:1" ht="18.75" customHeight="1">
      <c r="A551" s="163"/>
    </row>
    <row r="552" spans="1:1" ht="18.75" customHeight="1">
      <c r="A552" s="163"/>
    </row>
    <row r="553" spans="1:1" ht="18.75" customHeight="1">
      <c r="A553" s="163"/>
    </row>
    <row r="554" spans="1:1" ht="18.75" customHeight="1">
      <c r="A554" s="163"/>
    </row>
    <row r="555" spans="1:1" ht="18.75" customHeight="1">
      <c r="A555" s="163"/>
    </row>
    <row r="556" spans="1:1" ht="18.75" customHeight="1">
      <c r="A556" s="163"/>
    </row>
    <row r="557" spans="1:1" ht="18.75" customHeight="1">
      <c r="A557" s="163"/>
    </row>
    <row r="558" spans="1:1" ht="18.75" customHeight="1">
      <c r="A558" s="163"/>
    </row>
    <row r="559" spans="1:1" ht="18.75" customHeight="1">
      <c r="A559" s="163"/>
    </row>
    <row r="560" spans="1:1" ht="18.75" customHeight="1">
      <c r="A560" s="163"/>
    </row>
    <row r="561" spans="1:1" ht="18.75" customHeight="1">
      <c r="A561" s="163"/>
    </row>
    <row r="562" spans="1:1" ht="18.75" customHeight="1">
      <c r="A562" s="163"/>
    </row>
    <row r="563" spans="1:1" ht="18.75" customHeight="1">
      <c r="A563" s="163"/>
    </row>
    <row r="564" spans="1:1" ht="18.75" customHeight="1">
      <c r="A564" s="163"/>
    </row>
    <row r="565" spans="1:1" ht="18.75" customHeight="1">
      <c r="A565" s="163"/>
    </row>
    <row r="566" spans="1:1" ht="18.75" customHeight="1">
      <c r="A566" s="163"/>
    </row>
    <row r="567" spans="1:1" ht="18.75" customHeight="1">
      <c r="A567" s="163"/>
    </row>
    <row r="568" spans="1:1" ht="18.75" customHeight="1">
      <c r="A568" s="163"/>
    </row>
    <row r="569" spans="1:1" ht="18.75" customHeight="1">
      <c r="A569" s="163"/>
    </row>
    <row r="570" spans="1:1" ht="18.75" customHeight="1">
      <c r="A570" s="163"/>
    </row>
    <row r="571" spans="1:1" ht="18.75" customHeight="1">
      <c r="A571" s="163"/>
    </row>
    <row r="572" spans="1:1" ht="18.75" customHeight="1">
      <c r="A572" s="163"/>
    </row>
    <row r="573" spans="1:1" ht="18.75" customHeight="1">
      <c r="A573" s="163"/>
    </row>
    <row r="574" spans="1:1" ht="18.75" customHeight="1">
      <c r="A574" s="163"/>
    </row>
    <row r="575" spans="1:1" ht="18.75" customHeight="1">
      <c r="A575" s="163"/>
    </row>
    <row r="576" spans="1:1" ht="18.75" customHeight="1">
      <c r="A576" s="163"/>
    </row>
    <row r="577" spans="1:1" ht="18.75" customHeight="1">
      <c r="A577" s="163"/>
    </row>
    <row r="578" spans="1:1" ht="18.75" customHeight="1">
      <c r="A578" s="163"/>
    </row>
    <row r="579" spans="1:1" ht="18.75" customHeight="1">
      <c r="A579" s="163"/>
    </row>
    <row r="580" spans="1:1" ht="18.75" customHeight="1">
      <c r="A580" s="163"/>
    </row>
    <row r="581" spans="1:1" ht="18.75" customHeight="1">
      <c r="A581" s="163"/>
    </row>
    <row r="582" spans="1:1" ht="18.75" customHeight="1">
      <c r="A582" s="163"/>
    </row>
    <row r="583" spans="1:1" ht="18.75" customHeight="1">
      <c r="A583" s="163"/>
    </row>
    <row r="584" spans="1:1" ht="18.75" customHeight="1">
      <c r="A584" s="163"/>
    </row>
    <row r="585" spans="1:1" ht="18.75" customHeight="1">
      <c r="A585" s="163"/>
    </row>
    <row r="586" spans="1:1" ht="18.75" customHeight="1">
      <c r="A586" s="163"/>
    </row>
    <row r="587" spans="1:1" ht="18.75" customHeight="1">
      <c r="A587" s="163"/>
    </row>
    <row r="588" spans="1:1" ht="18.75" customHeight="1">
      <c r="A588" s="163"/>
    </row>
    <row r="589" spans="1:1" ht="18.75" customHeight="1">
      <c r="A589" s="163"/>
    </row>
    <row r="590" spans="1:1" ht="18.75" customHeight="1">
      <c r="A590" s="163"/>
    </row>
    <row r="591" spans="1:1" ht="18.75" customHeight="1">
      <c r="A591" s="163"/>
    </row>
    <row r="592" spans="1:1" ht="18.75" customHeight="1">
      <c r="A592" s="163"/>
    </row>
    <row r="593" spans="1:1" ht="18.75" customHeight="1">
      <c r="A593" s="163"/>
    </row>
    <row r="594" spans="1:1" ht="18.75" customHeight="1">
      <c r="A594" s="163"/>
    </row>
    <row r="595" spans="1:1" ht="18.75" customHeight="1">
      <c r="A595" s="163"/>
    </row>
    <row r="596" spans="1:1" ht="18.75" customHeight="1">
      <c r="A596" s="163"/>
    </row>
    <row r="597" spans="1:1" ht="18.75" customHeight="1">
      <c r="A597" s="163"/>
    </row>
    <row r="598" spans="1:1" ht="18.75" customHeight="1">
      <c r="A598" s="163"/>
    </row>
    <row r="599" spans="1:1" ht="18.75" customHeight="1">
      <c r="A599" s="163"/>
    </row>
    <row r="600" spans="1:1" ht="18.75" customHeight="1">
      <c r="A600" s="163"/>
    </row>
    <row r="601" spans="1:1" ht="18.75" customHeight="1">
      <c r="A601" s="163"/>
    </row>
    <row r="602" spans="1:1" ht="18.75" customHeight="1">
      <c r="A602" s="163"/>
    </row>
    <row r="603" spans="1:1" ht="18.75" customHeight="1">
      <c r="A603" s="163"/>
    </row>
    <row r="604" spans="1:1" ht="18.75" customHeight="1">
      <c r="A604" s="163"/>
    </row>
    <row r="605" spans="1:1" ht="18.75" customHeight="1">
      <c r="A605" s="163"/>
    </row>
    <row r="606" spans="1:1" ht="18.75" customHeight="1">
      <c r="A606" s="163"/>
    </row>
    <row r="607" spans="1:1" ht="18.75" customHeight="1">
      <c r="A607" s="163"/>
    </row>
    <row r="608" spans="1:1" ht="18.75" customHeight="1">
      <c r="A608" s="163"/>
    </row>
    <row r="609" spans="1:1" ht="18.75" customHeight="1">
      <c r="A609" s="163"/>
    </row>
    <row r="610" spans="1:1" ht="18.75" customHeight="1">
      <c r="A610" s="163"/>
    </row>
    <row r="611" spans="1:1" ht="18.75" customHeight="1">
      <c r="A611" s="163"/>
    </row>
    <row r="612" spans="1:1" ht="18.75" customHeight="1">
      <c r="A612" s="163"/>
    </row>
    <row r="613" spans="1:1" ht="18.75" customHeight="1">
      <c r="A613" s="163"/>
    </row>
    <row r="614" spans="1:1" ht="18.75" customHeight="1">
      <c r="A614" s="163"/>
    </row>
    <row r="615" spans="1:1" ht="18.75" customHeight="1">
      <c r="A615" s="163"/>
    </row>
    <row r="616" spans="1:1" ht="18.75" customHeight="1">
      <c r="A616" s="163"/>
    </row>
    <row r="617" spans="1:1" ht="18.75" customHeight="1">
      <c r="A617" s="163"/>
    </row>
    <row r="618" spans="1:1" ht="18.75" customHeight="1">
      <c r="A618" s="163"/>
    </row>
    <row r="619" spans="1:1" ht="18.75" customHeight="1">
      <c r="A619" s="163"/>
    </row>
    <row r="620" spans="1:1" ht="18.75" customHeight="1">
      <c r="A620" s="163"/>
    </row>
    <row r="621" spans="1:1" ht="18.75" customHeight="1">
      <c r="A621" s="163"/>
    </row>
    <row r="622" spans="1:1" ht="18.75" customHeight="1">
      <c r="A622" s="163"/>
    </row>
    <row r="623" spans="1:1" ht="18.75" customHeight="1">
      <c r="A623" s="163"/>
    </row>
    <row r="624" spans="1:1" ht="18.75" customHeight="1">
      <c r="A624" s="163"/>
    </row>
    <row r="625" spans="1:1" ht="18.75" customHeight="1">
      <c r="A625" s="163"/>
    </row>
    <row r="626" spans="1:1" ht="18.75" customHeight="1">
      <c r="A626" s="163"/>
    </row>
    <row r="627" spans="1:1" ht="18.75" customHeight="1">
      <c r="A627" s="163"/>
    </row>
    <row r="628" spans="1:1" ht="18.75" customHeight="1">
      <c r="A628" s="163"/>
    </row>
    <row r="629" spans="1:1" ht="18.75" customHeight="1">
      <c r="A629" s="163"/>
    </row>
    <row r="630" spans="1:1" ht="18.75" customHeight="1">
      <c r="A630" s="163"/>
    </row>
    <row r="631" spans="1:1" ht="18.75" customHeight="1">
      <c r="A631" s="163"/>
    </row>
    <row r="632" spans="1:1" ht="18.75" customHeight="1">
      <c r="A632" s="163"/>
    </row>
    <row r="633" spans="1:1" ht="18.75" customHeight="1">
      <c r="A633" s="163"/>
    </row>
    <row r="634" spans="1:1" ht="18.75" customHeight="1">
      <c r="A634" s="163"/>
    </row>
    <row r="635" spans="1:1" ht="18.75" customHeight="1">
      <c r="A635" s="163"/>
    </row>
    <row r="636" spans="1:1" ht="18.75" customHeight="1">
      <c r="A636" s="163"/>
    </row>
    <row r="637" spans="1:1" ht="18.75" customHeight="1">
      <c r="A637" s="163"/>
    </row>
    <row r="638" spans="1:1" ht="18.75" customHeight="1">
      <c r="A638" s="163"/>
    </row>
    <row r="639" spans="1:1" ht="18.75" customHeight="1">
      <c r="A639" s="163"/>
    </row>
    <row r="640" spans="1:1" ht="18.75" customHeight="1">
      <c r="A640" s="163"/>
    </row>
    <row r="641" spans="1:1" ht="18.75" customHeight="1">
      <c r="A641" s="163"/>
    </row>
    <row r="642" spans="1:1" ht="18.75" customHeight="1">
      <c r="A642" s="163"/>
    </row>
    <row r="643" spans="1:1" ht="18.75" customHeight="1">
      <c r="A643" s="163"/>
    </row>
    <row r="644" spans="1:1" ht="18.75" customHeight="1">
      <c r="A644" s="163"/>
    </row>
    <row r="645" spans="1:1" ht="18.75" customHeight="1">
      <c r="A645" s="163"/>
    </row>
    <row r="646" spans="1:1" ht="18.75" customHeight="1">
      <c r="A646" s="163"/>
    </row>
    <row r="647" spans="1:1" ht="18.75" customHeight="1">
      <c r="A647" s="163"/>
    </row>
    <row r="648" spans="1:1" ht="18.75" customHeight="1">
      <c r="A648" s="163"/>
    </row>
    <row r="649" spans="1:1" ht="18.75" customHeight="1">
      <c r="A649" s="163"/>
    </row>
    <row r="650" spans="1:1" ht="18.75" customHeight="1">
      <c r="A650" s="163"/>
    </row>
    <row r="651" spans="1:1" ht="18.75" customHeight="1">
      <c r="A651" s="163"/>
    </row>
    <row r="652" spans="1:1" ht="18.75" customHeight="1">
      <c r="A652" s="163"/>
    </row>
    <row r="653" spans="1:1" ht="18.75" customHeight="1">
      <c r="A653" s="163"/>
    </row>
    <row r="654" spans="1:1" ht="18.75" customHeight="1">
      <c r="A654" s="163"/>
    </row>
    <row r="655" spans="1:1" ht="18.75" customHeight="1">
      <c r="A655" s="163"/>
    </row>
    <row r="656" spans="1:1" ht="18.75" customHeight="1">
      <c r="A656" s="163"/>
    </row>
    <row r="657" spans="1:1" ht="18.75" customHeight="1">
      <c r="A657" s="163"/>
    </row>
    <row r="658" spans="1:1" ht="18.75" customHeight="1">
      <c r="A658" s="163"/>
    </row>
    <row r="659" spans="1:1" ht="18.75" customHeight="1">
      <c r="A659" s="163"/>
    </row>
    <row r="660" spans="1:1" ht="18.75" customHeight="1">
      <c r="A660" s="163"/>
    </row>
    <row r="661" spans="1:1" ht="18.75" customHeight="1">
      <c r="A661" s="163"/>
    </row>
    <row r="662" spans="1:1" ht="18.75" customHeight="1">
      <c r="A662" s="163"/>
    </row>
    <row r="663" spans="1:1" ht="18.75" customHeight="1">
      <c r="A663" s="163"/>
    </row>
    <row r="664" spans="1:1" ht="18.75" customHeight="1">
      <c r="A664" s="163"/>
    </row>
    <row r="665" spans="1:1" ht="18.75" customHeight="1">
      <c r="A665" s="163"/>
    </row>
    <row r="666" spans="1:1" ht="18.75" customHeight="1">
      <c r="A666" s="163"/>
    </row>
    <row r="667" spans="1:1" ht="18.75" customHeight="1">
      <c r="A667" s="163"/>
    </row>
    <row r="668" spans="1:1" ht="18.75" customHeight="1">
      <c r="A668" s="163"/>
    </row>
    <row r="669" spans="1:1" ht="18.75" customHeight="1">
      <c r="A669" s="163"/>
    </row>
    <row r="670" spans="1:1" ht="18.75" customHeight="1">
      <c r="A670" s="163"/>
    </row>
    <row r="671" spans="1:1" ht="18.75" customHeight="1">
      <c r="A671" s="163"/>
    </row>
    <row r="672" spans="1:1" ht="18.75" customHeight="1">
      <c r="A672" s="163"/>
    </row>
    <row r="673" spans="1:1" ht="18.75" customHeight="1">
      <c r="A673" s="163"/>
    </row>
    <row r="674" spans="1:1" ht="18.75" customHeight="1">
      <c r="A674" s="163"/>
    </row>
    <row r="675" spans="1:1" ht="18.75" customHeight="1">
      <c r="A675" s="163"/>
    </row>
    <row r="676" spans="1:1" ht="18.75" customHeight="1">
      <c r="A676" s="163"/>
    </row>
    <row r="677" spans="1:1" ht="18.75" customHeight="1">
      <c r="A677" s="163"/>
    </row>
    <row r="678" spans="1:1" ht="18.75" customHeight="1">
      <c r="A678" s="163"/>
    </row>
    <row r="679" spans="1:1" ht="18.75" customHeight="1">
      <c r="A679" s="163"/>
    </row>
    <row r="680" spans="1:1" ht="18.75" customHeight="1">
      <c r="A680" s="163"/>
    </row>
    <row r="681" spans="1:1" ht="18.75" customHeight="1">
      <c r="A681" s="163"/>
    </row>
    <row r="682" spans="1:1" ht="18.75" customHeight="1">
      <c r="A682" s="163"/>
    </row>
    <row r="683" spans="1:1" ht="18.75" customHeight="1">
      <c r="A683" s="163"/>
    </row>
    <row r="684" spans="1:1" ht="18.75" customHeight="1">
      <c r="A684" s="163"/>
    </row>
    <row r="685" spans="1:1" ht="18.75" customHeight="1">
      <c r="A685" s="163"/>
    </row>
    <row r="686" spans="1:1" ht="18.75" customHeight="1">
      <c r="A686" s="163"/>
    </row>
    <row r="687" spans="1:1" ht="18.75" customHeight="1">
      <c r="A687" s="163"/>
    </row>
    <row r="688" spans="1:1" ht="18.75" customHeight="1">
      <c r="A688" s="163"/>
    </row>
    <row r="689" spans="1:1" ht="18.75" customHeight="1">
      <c r="A689" s="163"/>
    </row>
    <row r="690" spans="1:1" ht="18.75" customHeight="1">
      <c r="A690" s="163"/>
    </row>
    <row r="691" spans="1:1" ht="18.75" customHeight="1">
      <c r="A691" s="163"/>
    </row>
    <row r="692" spans="1:1" ht="18.75" customHeight="1">
      <c r="A692" s="163"/>
    </row>
    <row r="693" spans="1:1" ht="18.75" customHeight="1">
      <c r="A693" s="163"/>
    </row>
    <row r="694" spans="1:1" ht="18.75" customHeight="1">
      <c r="A694" s="163"/>
    </row>
    <row r="695" spans="1:1" ht="18.75" customHeight="1">
      <c r="A695" s="163"/>
    </row>
    <row r="696" spans="1:1" ht="18.75" customHeight="1">
      <c r="A696" s="163"/>
    </row>
    <row r="697" spans="1:1" ht="18.75" customHeight="1">
      <c r="A697" s="163"/>
    </row>
    <row r="698" spans="1:1" ht="18.75" customHeight="1">
      <c r="A698" s="163"/>
    </row>
    <row r="699" spans="1:1" ht="18.75" customHeight="1">
      <c r="A699" s="163"/>
    </row>
  </sheetData>
  <mergeCells count="4">
    <mergeCell ref="A1:J1"/>
    <mergeCell ref="K1:T1"/>
    <mergeCell ref="A2:J2"/>
    <mergeCell ref="K2:T2"/>
  </mergeCells>
  <phoneticPr fontId="28" type="noConversion"/>
  <printOptions horizontalCentered="1"/>
  <pageMargins left="0.74791666666666701" right="0.74791666666666701" top="0.98402777777777795" bottom="0.98402777777777795" header="0.51180555555555596" footer="0.51180555555555596"/>
  <pageSetup paperSize="9" orientation="portrait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28</vt:i4>
      </vt:variant>
      <vt:variant>
        <vt:lpstr>命名范围</vt:lpstr>
      </vt:variant>
      <vt:variant>
        <vt:i4>27</vt:i4>
      </vt:variant>
    </vt:vector>
  </HeadingPairs>
  <TitlesOfParts>
    <vt:vector size="55" baseType="lpstr">
      <vt:lpstr>目录</vt:lpstr>
      <vt:lpstr>2021年梁子湖区一般公共预算收入情况表</vt:lpstr>
      <vt:lpstr>2021年本级一般公共预算收入情况表</vt:lpstr>
      <vt:lpstr>2021年梁子湖区一般公共预算支出情况表</vt:lpstr>
      <vt:lpstr>2021年本级一般公共预算支出情况表</vt:lpstr>
      <vt:lpstr>2021年梁子湖区一般公共预算基本支出表</vt:lpstr>
      <vt:lpstr>2021年本级一般公共预算基本支出表</vt:lpstr>
      <vt:lpstr>2021年转移支付分项目（地区）决算情况表</vt:lpstr>
      <vt:lpstr>2021年本级专项转移支付情况表</vt:lpstr>
      <vt:lpstr>2021年梁子湖区政府一般债务限额余额表  </vt:lpstr>
      <vt:lpstr>2021年梁子湖区政府性基金收入情况表</vt:lpstr>
      <vt:lpstr>2021年本级政府性基金收入情况表</vt:lpstr>
      <vt:lpstr>2021年梁子湖区政府性基金支出情况表</vt:lpstr>
      <vt:lpstr>2021年本级政府性基金支出情况表</vt:lpstr>
      <vt:lpstr>2021年本级政府性基金专项转移支付情况表 </vt:lpstr>
      <vt:lpstr>2021年梁子湖区政府专项债务限额余额表 </vt:lpstr>
      <vt:lpstr>2021年梁子湖区国有资本经营收入情况表</vt:lpstr>
      <vt:lpstr>2021年本级国有资本经营收入情况表</vt:lpstr>
      <vt:lpstr>2021年梁子湖区国有资本经营支出情况表</vt:lpstr>
      <vt:lpstr>2021年本级国有资本经营支出情况表</vt:lpstr>
      <vt:lpstr>2021年梁子湖区国有资本经营专项转移支付情况表</vt:lpstr>
      <vt:lpstr>2021年本级国有资本经营专项转移支付情况表</vt:lpstr>
      <vt:lpstr>2021年梁子湖区社会保障基金收入情况表</vt:lpstr>
      <vt:lpstr>2021年本级社会保障基金收入情况表</vt:lpstr>
      <vt:lpstr>2021年梁子湖区社会保障基金支出情况表</vt:lpstr>
      <vt:lpstr>2021年本级社会保障基金支出情况表</vt:lpstr>
      <vt:lpstr>2021年梁子湖区财政收入情况表</vt:lpstr>
      <vt:lpstr>2021年梁子湖区财政支出情况表</vt:lpstr>
      <vt:lpstr>'2021年本级一般公共预算收入情况表'!Print_Area</vt:lpstr>
      <vt:lpstr>'2021年本级一般公共预算支出情况表'!Print_Area</vt:lpstr>
      <vt:lpstr>'2021年本级政府性基金收入情况表'!Print_Area</vt:lpstr>
      <vt:lpstr>'2021年本级政府性基金支出情况表'!Print_Area</vt:lpstr>
      <vt:lpstr>'2021年梁子湖区财政收入情况表'!Print_Area</vt:lpstr>
      <vt:lpstr>'2021年梁子湖区财政支出情况表'!Print_Area</vt:lpstr>
      <vt:lpstr>'2021年梁子湖区国有资本经营支出情况表'!Print_Area</vt:lpstr>
      <vt:lpstr>'2021年梁子湖区一般公共预算收入情况表'!Print_Area</vt:lpstr>
      <vt:lpstr>'2021年梁子湖区一般公共预算支出情况表'!Print_Area</vt:lpstr>
      <vt:lpstr>'2021年梁子湖区政府性基金收入情况表'!Print_Area</vt:lpstr>
      <vt:lpstr>'2021年梁子湖区政府性基金支出情况表'!Print_Area</vt:lpstr>
      <vt:lpstr>'2021年梁子湖区政府一般债务限额余额表  '!Print_Area</vt:lpstr>
      <vt:lpstr>'2021年梁子湖区政府专项债务限额余额表 '!Print_Area</vt:lpstr>
      <vt:lpstr>'2021年本级国有资本经营收入情况表'!Print_Titles</vt:lpstr>
      <vt:lpstr>'2021年本级社会保障基金收入情况表'!Print_Titles</vt:lpstr>
      <vt:lpstr>'2021年本级一般公共预算收入情况表'!Print_Titles</vt:lpstr>
      <vt:lpstr>'2021年本级一般公共预算支出情况表'!Print_Titles</vt:lpstr>
      <vt:lpstr>'2021年本级政府性基金收入情况表'!Print_Titles</vt:lpstr>
      <vt:lpstr>'2021年本级政府性基金支出情况表'!Print_Titles</vt:lpstr>
      <vt:lpstr>'2021年本级专项转移支付情况表'!Print_Titles</vt:lpstr>
      <vt:lpstr>'2021年梁子湖区社会保障基金收入情况表'!Print_Titles</vt:lpstr>
      <vt:lpstr>'2021年梁子湖区社会保障基金支出情况表'!Print_Titles</vt:lpstr>
      <vt:lpstr>'2021年梁子湖区一般公共预算支出情况表'!Print_Titles</vt:lpstr>
      <vt:lpstr>'2021年梁子湖区政府性基金收入情况表'!Print_Titles</vt:lpstr>
      <vt:lpstr>'2021年梁子湖区政府性基金支出情况表'!Print_Titles</vt:lpstr>
      <vt:lpstr>'2021年梁子湖区政府一般债务限额余额表  '!Print_Titles</vt:lpstr>
      <vt:lpstr>'2021年梁子湖区政府专项债务限额余额表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屈浩/预算处（编审中心）/湖北省财政厅</dc:creator>
  <cp:lastModifiedBy>微软用户</cp:lastModifiedBy>
  <cp:lastPrinted>2018-10-12T08:27:00Z</cp:lastPrinted>
  <dcterms:created xsi:type="dcterms:W3CDTF">2018-06-12T00:49:00Z</dcterms:created>
  <dcterms:modified xsi:type="dcterms:W3CDTF">2022-10-26T02:03:52Z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